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docs.live.net/2601a2aa15e316c4/デスクトップ/ホームページ/"/>
    </mc:Choice>
  </mc:AlternateContent>
  <xr:revisionPtr revIDLastSave="0" documentId="8_{289D16C9-7862-4F95-9E96-5707448E7F2F}" xr6:coauthVersionLast="47" xr6:coauthVersionMax="47" xr10:uidLastSave="{00000000-0000-0000-0000-000000000000}"/>
  <bookViews>
    <workbookView xWindow="-98" yWindow="-98" windowWidth="20715" windowHeight="13276" firstSheet="1" activeTab="1" xr2:uid="{00000000-000D-0000-FFFF-FFFF00000000}"/>
  </bookViews>
  <sheets>
    <sheet name="給与計算表" sheetId="3" state="hidden" r:id="rId1"/>
    <sheet name="申込書" sheetId="18" r:id="rId2"/>
    <sheet name="費用説明書(旧)" sheetId="2" state="hidden" r:id="rId3"/>
  </sheets>
  <definedNames>
    <definedName name="_xlnm.Print_Area" localSheetId="0">給与計算表!$B$1:$N$49</definedName>
    <definedName name="_xlnm.Print_Area" localSheetId="1">申込書!$A$1:$N$106</definedName>
    <definedName name="_xlnm.Print_Area" localSheetId="2">'費用説明書(旧)'!$A$1:$F$31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3" l="1"/>
  <c r="E48" i="3" s="1"/>
  <c r="H48" i="3" s="1"/>
  <c r="D47" i="3"/>
  <c r="E47" i="3" s="1"/>
  <c r="D46" i="3"/>
  <c r="E46" i="3" s="1"/>
  <c r="G46" i="3" s="1"/>
  <c r="D45" i="3"/>
  <c r="E45" i="3" s="1"/>
  <c r="D44" i="3"/>
  <c r="E44" i="3" s="1"/>
  <c r="H44" i="3" s="1"/>
  <c r="D43" i="3"/>
  <c r="E43" i="3" s="1"/>
  <c r="D42" i="3"/>
  <c r="E42" i="3" s="1"/>
  <c r="G42" i="3" s="1"/>
  <c r="D41" i="3"/>
  <c r="E41" i="3" s="1"/>
  <c r="H41" i="3" s="1"/>
  <c r="D40" i="3"/>
  <c r="E40" i="3" s="1"/>
  <c r="D39" i="3"/>
  <c r="E39" i="3" s="1"/>
  <c r="D38" i="3"/>
  <c r="E38" i="3" s="1"/>
  <c r="D37" i="3"/>
  <c r="E37" i="3" s="1"/>
  <c r="D36" i="3"/>
  <c r="E36" i="3" s="1"/>
  <c r="H36" i="3" s="1"/>
  <c r="D35" i="3"/>
  <c r="E35" i="3" s="1"/>
  <c r="H35" i="3" s="1"/>
  <c r="D34" i="3"/>
  <c r="E34" i="3" s="1"/>
  <c r="D33" i="3"/>
  <c r="E33" i="3" s="1"/>
  <c r="H33" i="3" s="1"/>
  <c r="D32" i="3"/>
  <c r="E32" i="3" s="1"/>
  <c r="D31" i="3"/>
  <c r="E31" i="3" s="1"/>
  <c r="H31" i="3" s="1"/>
  <c r="D30" i="3"/>
  <c r="E30" i="3" s="1"/>
  <c r="G30" i="3" s="1"/>
  <c r="D29" i="3"/>
  <c r="E29" i="3" s="1"/>
  <c r="G29" i="3" s="1"/>
  <c r="D28" i="3"/>
  <c r="E28" i="3" s="1"/>
  <c r="D27" i="3"/>
  <c r="E27" i="3" s="1"/>
  <c r="D26" i="3"/>
  <c r="E26" i="3" s="1"/>
  <c r="D25" i="3"/>
  <c r="E25" i="3" s="1"/>
  <c r="H25" i="3" s="1"/>
  <c r="D24" i="3"/>
  <c r="E24" i="3" s="1"/>
  <c r="G24" i="3" s="1"/>
  <c r="D23" i="3"/>
  <c r="E23" i="3" s="1"/>
  <c r="D22" i="3"/>
  <c r="E22" i="3" s="1"/>
  <c r="H22" i="3" s="1"/>
  <c r="D21" i="3"/>
  <c r="E21" i="3" s="1"/>
  <c r="D20" i="3"/>
  <c r="E20" i="3" s="1"/>
  <c r="D19" i="3"/>
  <c r="E19" i="3" s="1"/>
  <c r="H19" i="3" s="1"/>
  <c r="D18" i="3"/>
  <c r="E18" i="3" s="1"/>
  <c r="D17" i="3"/>
  <c r="E17" i="3" s="1"/>
  <c r="H17" i="3" s="1"/>
  <c r="D16" i="3"/>
  <c r="E16" i="3" s="1"/>
  <c r="D15" i="3"/>
  <c r="E15" i="3" s="1"/>
  <c r="H15" i="3" s="1"/>
  <c r="D14" i="3"/>
  <c r="E14" i="3" s="1"/>
  <c r="D13" i="3"/>
  <c r="E13" i="3" s="1"/>
  <c r="H13" i="3" s="1"/>
  <c r="D12" i="3"/>
  <c r="E12" i="3" s="1"/>
  <c r="G12" i="3" s="1"/>
  <c r="D11" i="3"/>
  <c r="E11" i="3" s="1"/>
  <c r="H11" i="3" s="1"/>
  <c r="D10" i="3"/>
  <c r="E10" i="3" s="1"/>
  <c r="D9" i="3"/>
  <c r="E9" i="3" s="1"/>
  <c r="D8" i="3"/>
  <c r="E8" i="3" s="1"/>
  <c r="D7" i="3"/>
  <c r="E7" i="3" s="1"/>
  <c r="H7" i="3" s="1"/>
  <c r="G7" i="3"/>
  <c r="I7" i="3" s="1"/>
  <c r="L7" i="3" s="1"/>
  <c r="M7" i="3" s="1"/>
  <c r="N7" i="3" s="1"/>
  <c r="D6" i="3"/>
  <c r="E6" i="3" s="1"/>
  <c r="G6" i="3" s="1"/>
  <c r="D5" i="3"/>
  <c r="E5" i="3" s="1"/>
  <c r="D4" i="3"/>
  <c r="E4" i="3" s="1"/>
  <c r="G4" i="3" s="1"/>
  <c r="H4" i="3"/>
  <c r="D3" i="3"/>
  <c r="H5" i="2" s="1"/>
  <c r="H7" i="2"/>
  <c r="B10" i="2" s="1"/>
  <c r="D10" i="2" s="1"/>
  <c r="G10" i="2" s="1"/>
  <c r="D11" i="2"/>
  <c r="C11" i="2"/>
  <c r="B22" i="2"/>
  <c r="D22" i="2" s="1"/>
  <c r="G22" i="2" s="1"/>
  <c r="A4" i="2"/>
  <c r="F5" i="2"/>
  <c r="D21" i="2"/>
  <c r="C22" i="2"/>
  <c r="C21" i="2"/>
  <c r="C13" i="2"/>
  <c r="C10" i="2"/>
  <c r="C9" i="2"/>
  <c r="A2" i="2"/>
  <c r="G41" i="3"/>
  <c r="G25" i="3"/>
  <c r="G36" i="3"/>
  <c r="I36" i="3" s="1"/>
  <c r="G48" i="3"/>
  <c r="G35" i="3"/>
  <c r="H46" i="3"/>
  <c r="H24" i="3"/>
  <c r="H10" i="3" l="1"/>
  <c r="G10" i="3"/>
  <c r="I24" i="3"/>
  <c r="J24" i="3" s="1"/>
  <c r="G44" i="3"/>
  <c r="I44" i="3" s="1"/>
  <c r="J7" i="3"/>
  <c r="I41" i="3"/>
  <c r="G15" i="3"/>
  <c r="G5" i="3"/>
  <c r="H5" i="3"/>
  <c r="L24" i="3"/>
  <c r="M24" i="3" s="1"/>
  <c r="N24" i="3" s="1"/>
  <c r="F9" i="2"/>
  <c r="B9" i="2"/>
  <c r="B13" i="2" s="1"/>
  <c r="D13" i="2" s="1"/>
  <c r="G11" i="2" s="1"/>
  <c r="H30" i="3"/>
  <c r="I30" i="3" s="1"/>
  <c r="G11" i="3"/>
  <c r="I11" i="3" s="1"/>
  <c r="E3" i="3"/>
  <c r="G3" i="3" s="1"/>
  <c r="I48" i="3"/>
  <c r="J48" i="3" s="1"/>
  <c r="H8" i="3"/>
  <c r="G8" i="3"/>
  <c r="G16" i="3"/>
  <c r="H16" i="3"/>
  <c r="H28" i="3"/>
  <c r="G28" i="3"/>
  <c r="I35" i="3"/>
  <c r="H12" i="3"/>
  <c r="I12" i="3" s="1"/>
  <c r="G19" i="3"/>
  <c r="I19" i="3" s="1"/>
  <c r="J19" i="3" s="1"/>
  <c r="G17" i="3"/>
  <c r="I17" i="3" s="1"/>
  <c r="L17" i="3" s="1"/>
  <c r="M17" i="3" s="1"/>
  <c r="N17" i="3" s="1"/>
  <c r="H29" i="3"/>
  <c r="I29" i="3" s="1"/>
  <c r="H6" i="3"/>
  <c r="I6" i="3" s="1"/>
  <c r="G31" i="3"/>
  <c r="I31" i="3" s="1"/>
  <c r="L36" i="3"/>
  <c r="M36" i="3" s="1"/>
  <c r="N36" i="3" s="1"/>
  <c r="J36" i="3"/>
  <c r="H27" i="3"/>
  <c r="G27" i="3"/>
  <c r="I27" i="3" s="1"/>
  <c r="G13" i="3"/>
  <c r="I13" i="3" s="1"/>
  <c r="H42" i="3"/>
  <c r="I42" i="3" s="1"/>
  <c r="G22" i="3"/>
  <c r="I22" i="3" s="1"/>
  <c r="G33" i="3"/>
  <c r="I33" i="3" s="1"/>
  <c r="H18" i="3"/>
  <c r="G18" i="3"/>
  <c r="H47" i="3"/>
  <c r="G47" i="3"/>
  <c r="G39" i="3"/>
  <c r="H39" i="3"/>
  <c r="I25" i="3"/>
  <c r="I4" i="3"/>
  <c r="G14" i="3"/>
  <c r="H14" i="3"/>
  <c r="H20" i="3"/>
  <c r="G20" i="3"/>
  <c r="G23" i="3"/>
  <c r="H23" i="3"/>
  <c r="G34" i="3"/>
  <c r="H34" i="3"/>
  <c r="H37" i="3"/>
  <c r="G37" i="3"/>
  <c r="I37" i="3" s="1"/>
  <c r="G40" i="3"/>
  <c r="H40" i="3"/>
  <c r="G43" i="3"/>
  <c r="H43" i="3"/>
  <c r="J41" i="3"/>
  <c r="L41" i="3"/>
  <c r="M41" i="3" s="1"/>
  <c r="N41" i="3" s="1"/>
  <c r="H45" i="3"/>
  <c r="G45" i="3"/>
  <c r="H9" i="3"/>
  <c r="G9" i="3"/>
  <c r="I15" i="3"/>
  <c r="H21" i="3"/>
  <c r="G21" i="3"/>
  <c r="H26" i="3"/>
  <c r="G26" i="3"/>
  <c r="H32" i="3"/>
  <c r="G32" i="3"/>
  <c r="G38" i="3"/>
  <c r="H38" i="3"/>
  <c r="I46" i="3"/>
  <c r="I28" i="3" l="1"/>
  <c r="L28" i="3" s="1"/>
  <c r="M28" i="3" s="1"/>
  <c r="N28" i="3" s="1"/>
  <c r="I16" i="3"/>
  <c r="I8" i="3"/>
  <c r="J17" i="3"/>
  <c r="I26" i="3"/>
  <c r="H3" i="3"/>
  <c r="H6" i="2" s="1"/>
  <c r="I10" i="3"/>
  <c r="J11" i="3"/>
  <c r="L11" i="3"/>
  <c r="M11" i="3" s="1"/>
  <c r="N11" i="3" s="1"/>
  <c r="I32" i="3"/>
  <c r="L32" i="3" s="1"/>
  <c r="M32" i="3" s="1"/>
  <c r="N32" i="3" s="1"/>
  <c r="I21" i="3"/>
  <c r="J21" i="3" s="1"/>
  <c r="B15" i="2"/>
  <c r="B16" i="2" s="1"/>
  <c r="D9" i="2"/>
  <c r="L44" i="3"/>
  <c r="M44" i="3" s="1"/>
  <c r="N44" i="3" s="1"/>
  <c r="J44" i="3"/>
  <c r="I20" i="3"/>
  <c r="L19" i="3"/>
  <c r="M19" i="3" s="1"/>
  <c r="N19" i="3" s="1"/>
  <c r="L48" i="3"/>
  <c r="M48" i="3" s="1"/>
  <c r="N48" i="3" s="1"/>
  <c r="I18" i="3"/>
  <c r="L18" i="3" s="1"/>
  <c r="M18" i="3" s="1"/>
  <c r="N18" i="3" s="1"/>
  <c r="I5" i="3"/>
  <c r="L29" i="3"/>
  <c r="M29" i="3" s="1"/>
  <c r="N29" i="3" s="1"/>
  <c r="J29" i="3"/>
  <c r="J28" i="3"/>
  <c r="J12" i="3"/>
  <c r="L12" i="3"/>
  <c r="M12" i="3" s="1"/>
  <c r="N12" i="3" s="1"/>
  <c r="L8" i="3"/>
  <c r="M8" i="3" s="1"/>
  <c r="N8" i="3" s="1"/>
  <c r="J8" i="3"/>
  <c r="L35" i="3"/>
  <c r="M35" i="3" s="1"/>
  <c r="N35" i="3" s="1"/>
  <c r="J35" i="3"/>
  <c r="L42" i="3"/>
  <c r="M42" i="3" s="1"/>
  <c r="N42" i="3" s="1"/>
  <c r="J42" i="3"/>
  <c r="J20" i="3"/>
  <c r="L20" i="3"/>
  <c r="M20" i="3" s="1"/>
  <c r="N20" i="3" s="1"/>
  <c r="L27" i="3"/>
  <c r="M27" i="3" s="1"/>
  <c r="N27" i="3" s="1"/>
  <c r="J27" i="3"/>
  <c r="I38" i="3"/>
  <c r="I9" i="3"/>
  <c r="L31" i="3"/>
  <c r="M31" i="3" s="1"/>
  <c r="N31" i="3" s="1"/>
  <c r="J31" i="3"/>
  <c r="I43" i="3"/>
  <c r="I23" i="3"/>
  <c r="I14" i="3"/>
  <c r="L25" i="3"/>
  <c r="M25" i="3" s="1"/>
  <c r="N25" i="3" s="1"/>
  <c r="J25" i="3"/>
  <c r="I39" i="3"/>
  <c r="J30" i="3"/>
  <c r="L30" i="3"/>
  <c r="M30" i="3" s="1"/>
  <c r="N30" i="3" s="1"/>
  <c r="L22" i="3"/>
  <c r="M22" i="3" s="1"/>
  <c r="N22" i="3" s="1"/>
  <c r="J22" i="3"/>
  <c r="J6" i="3"/>
  <c r="L6" i="3"/>
  <c r="M6" i="3" s="1"/>
  <c r="N6" i="3" s="1"/>
  <c r="J46" i="3"/>
  <c r="L46" i="3"/>
  <c r="M46" i="3" s="1"/>
  <c r="N46" i="3" s="1"/>
  <c r="I45" i="3"/>
  <c r="I40" i="3"/>
  <c r="I34" i="3"/>
  <c r="I47" i="3"/>
  <c r="J13" i="3"/>
  <c r="L13" i="3"/>
  <c r="M13" i="3" s="1"/>
  <c r="N13" i="3" s="1"/>
  <c r="L21" i="3"/>
  <c r="M21" i="3" s="1"/>
  <c r="N21" i="3" s="1"/>
  <c r="J4" i="3"/>
  <c r="L4" i="3"/>
  <c r="M4" i="3" s="1"/>
  <c r="N4" i="3" s="1"/>
  <c r="L33" i="3"/>
  <c r="M33" i="3" s="1"/>
  <c r="N33" i="3" s="1"/>
  <c r="J33" i="3"/>
  <c r="L26" i="3"/>
  <c r="M26" i="3" s="1"/>
  <c r="N26" i="3" s="1"/>
  <c r="J26" i="3"/>
  <c r="J15" i="3"/>
  <c r="L15" i="3"/>
  <c r="M15" i="3" s="1"/>
  <c r="N15" i="3" s="1"/>
  <c r="L37" i="3"/>
  <c r="M37" i="3" s="1"/>
  <c r="N37" i="3" s="1"/>
  <c r="J37" i="3"/>
  <c r="L16" i="3"/>
  <c r="M16" i="3" s="1"/>
  <c r="N16" i="3" s="1"/>
  <c r="J16" i="3"/>
  <c r="I3" i="3" l="1"/>
  <c r="J3" i="3" s="1"/>
  <c r="J10" i="3"/>
  <c r="L10" i="3"/>
  <c r="M10" i="3" s="1"/>
  <c r="N10" i="3" s="1"/>
  <c r="J18" i="3"/>
  <c r="J32" i="3"/>
  <c r="L3" i="3"/>
  <c r="M3" i="3" s="1"/>
  <c r="N3" i="3" s="1"/>
  <c r="J5" i="3"/>
  <c r="L5" i="3"/>
  <c r="M5" i="3" s="1"/>
  <c r="N5" i="3" s="1"/>
  <c r="L47" i="3"/>
  <c r="M47" i="3" s="1"/>
  <c r="N47" i="3" s="1"/>
  <c r="J47" i="3"/>
  <c r="L39" i="3"/>
  <c r="M39" i="3" s="1"/>
  <c r="N39" i="3" s="1"/>
  <c r="J39" i="3"/>
  <c r="J23" i="3"/>
  <c r="L23" i="3"/>
  <c r="M23" i="3" s="1"/>
  <c r="N23" i="3" s="1"/>
  <c r="J9" i="3"/>
  <c r="L9" i="3"/>
  <c r="M9" i="3" s="1"/>
  <c r="N9" i="3" s="1"/>
  <c r="L34" i="3"/>
  <c r="M34" i="3" s="1"/>
  <c r="N34" i="3" s="1"/>
  <c r="J34" i="3"/>
  <c r="L43" i="3"/>
  <c r="M43" i="3" s="1"/>
  <c r="N43" i="3" s="1"/>
  <c r="J43" i="3"/>
  <c r="J38" i="3"/>
  <c r="L38" i="3"/>
  <c r="M38" i="3" s="1"/>
  <c r="N38" i="3" s="1"/>
  <c r="J40" i="3"/>
  <c r="L40" i="3"/>
  <c r="M40" i="3" s="1"/>
  <c r="N40" i="3" s="1"/>
  <c r="L45" i="3"/>
  <c r="M45" i="3" s="1"/>
  <c r="N45" i="3" s="1"/>
  <c r="J45" i="3"/>
  <c r="J14" i="3"/>
  <c r="L14" i="3"/>
  <c r="M14" i="3" s="1"/>
  <c r="N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C61" authorId="0" shapeId="0" xr:uid="{00000000-0006-0000-0100-000001000000}">
      <text>
        <r>
          <rPr>
            <b/>
            <sz val="9"/>
            <color indexed="81"/>
            <rFont val="ＭＳ Ｐゴシック"/>
            <family val="3"/>
            <charset val="128"/>
          </rPr>
          <t>日本語能力の必要スキルなど記載ください。</t>
        </r>
      </text>
    </comment>
    <comment ref="N79" authorId="0" shapeId="0" xr:uid="{00000000-0006-0000-0100-000002000000}">
      <text>
        <r>
          <rPr>
            <b/>
            <sz val="9"/>
            <color indexed="81"/>
            <rFont val="ＭＳ Ｐゴシック"/>
            <family val="3"/>
            <charset val="128"/>
          </rPr>
          <t>入国後最短（最安）で御社まで行けるルートをご紹介ください。</t>
        </r>
      </text>
    </comment>
    <comment ref="N83" authorId="0" shapeId="0" xr:uid="{00000000-0006-0000-0100-000003000000}">
      <text>
        <r>
          <rPr>
            <b/>
            <sz val="9"/>
            <color indexed="81"/>
            <rFont val="ＭＳ Ｐゴシック"/>
            <family val="3"/>
            <charset val="128"/>
          </rPr>
          <t>契約満了時に本人にお支払いいただく手当てです。契約満了時のボーナスと解釈いただいても構いません。途中辞職の歯止めになることもありますので御社で設定をお願い致します。目安は5000円～30000円です。契約期間に合わせて設定いただくことも可能です。</t>
        </r>
      </text>
    </comment>
    <comment ref="N104" authorId="0" shapeId="0" xr:uid="{00000000-0006-0000-0100-000004000000}">
      <text>
        <r>
          <rPr>
            <b/>
            <sz val="9"/>
            <color indexed="81"/>
            <rFont val="ＭＳ Ｐゴシック"/>
            <family val="3"/>
            <charset val="128"/>
          </rPr>
          <t>台湾ではネットが日本以上に普及してますのでネット環境を重視する方も多いです。</t>
        </r>
      </text>
    </comment>
  </commentList>
</comments>
</file>

<file path=xl/sharedStrings.xml><?xml version="1.0" encoding="utf-8"?>
<sst xmlns="http://schemas.openxmlformats.org/spreadsheetml/2006/main" count="250" uniqueCount="241">
  <si>
    <t>費　用　説　明　書</t>
    <phoneticPr fontId="1"/>
  </si>
  <si>
    <t>ホテル名</t>
    <rPh sb="3" eb="4">
      <t>メイ</t>
    </rPh>
    <phoneticPr fontId="1"/>
  </si>
  <si>
    <t>受入人数</t>
    <rPh sb="0" eb="2">
      <t>ウケイレ</t>
    </rPh>
    <rPh sb="2" eb="4">
      <t>ニンズウ</t>
    </rPh>
    <phoneticPr fontId="1"/>
  </si>
  <si>
    <t>提出日</t>
    <rPh sb="0" eb="2">
      <t>テイシュツ</t>
    </rPh>
    <rPh sb="2" eb="3">
      <t>ビ</t>
    </rPh>
    <phoneticPr fontId="1"/>
  </si>
  <si>
    <t>最低賃金</t>
    <rPh sb="0" eb="2">
      <t>サイテイ</t>
    </rPh>
    <rPh sb="2" eb="4">
      <t>チンギン</t>
    </rPh>
    <phoneticPr fontId="1"/>
  </si>
  <si>
    <t>都道府県</t>
    <rPh sb="0" eb="4">
      <t>トドウフケン</t>
    </rPh>
    <phoneticPr fontId="1"/>
  </si>
  <si>
    <t>費用項目</t>
    <phoneticPr fontId="1"/>
  </si>
  <si>
    <t>金額</t>
    <phoneticPr fontId="1"/>
  </si>
  <si>
    <t>備考</t>
    <phoneticPr fontId="1"/>
  </si>
  <si>
    <t>徴収額</t>
    <rPh sb="0" eb="3">
      <t>チョウシュウガク</t>
    </rPh>
    <phoneticPr fontId="1"/>
  </si>
  <si>
    <t>費用項目</t>
    <phoneticPr fontId="1"/>
  </si>
  <si>
    <t>金額</t>
    <phoneticPr fontId="1"/>
  </si>
  <si>
    <t>備考</t>
    <phoneticPr fontId="1"/>
  </si>
  <si>
    <t>１． 毎月の費用</t>
    <rPh sb="6" eb="8">
      <t>ヒヨウ</t>
    </rPh>
    <phoneticPr fontId="1"/>
  </si>
  <si>
    <t>大分県</t>
  </si>
  <si>
    <t>①</t>
    <phoneticPr fontId="1"/>
  </si>
  <si>
    <t>②</t>
    <phoneticPr fontId="1"/>
  </si>
  <si>
    <t>③</t>
    <phoneticPr fontId="1"/>
  </si>
  <si>
    <t>⑨</t>
    <phoneticPr fontId="1"/>
  </si>
  <si>
    <t>都道府県</t>
    <rPh sb="0" eb="2">
      <t>トドウ</t>
    </rPh>
    <rPh sb="2" eb="3">
      <t>フ</t>
    </rPh>
    <rPh sb="3" eb="4">
      <t>ケン</t>
    </rPh>
    <phoneticPr fontId="1"/>
  </si>
  <si>
    <t>ホテル負担</t>
    <rPh sb="3" eb="5">
      <t>フタン</t>
    </rPh>
    <phoneticPr fontId="1"/>
  </si>
  <si>
    <t>源泉額</t>
    <rPh sb="0" eb="2">
      <t>ゲンセン</t>
    </rPh>
    <rPh sb="2" eb="3">
      <t>ガク</t>
    </rPh>
    <phoneticPr fontId="1"/>
  </si>
  <si>
    <t>源泉等差し引き後給与</t>
    <rPh sb="0" eb="2">
      <t>ゲンセン</t>
    </rPh>
    <rPh sb="2" eb="3">
      <t>トウ</t>
    </rPh>
    <rPh sb="3" eb="4">
      <t>サ</t>
    </rPh>
    <rPh sb="5" eb="6">
      <t>ヒ</t>
    </rPh>
    <rPh sb="7" eb="8">
      <t>ゴ</t>
    </rPh>
    <rPh sb="8" eb="10">
      <t>キュウヨ</t>
    </rPh>
    <phoneticPr fontId="1"/>
  </si>
  <si>
    <t>残額</t>
    <rPh sb="0" eb="2">
      <t>ザンガク</t>
    </rPh>
    <phoneticPr fontId="1"/>
  </si>
  <si>
    <t>研修生手取り（1ヵ月）</t>
    <phoneticPr fontId="1"/>
  </si>
  <si>
    <t>佐賀県</t>
    <rPh sb="0" eb="2">
      <t>サガ</t>
    </rPh>
    <rPh sb="2" eb="3">
      <t>ケン</t>
    </rPh>
    <phoneticPr fontId="1"/>
  </si>
  <si>
    <t>長崎県</t>
    <rPh sb="0" eb="2">
      <t>ナガサキ</t>
    </rPh>
    <rPh sb="2" eb="3">
      <t>ケン</t>
    </rPh>
    <phoneticPr fontId="1"/>
  </si>
  <si>
    <t>宮崎県</t>
    <rPh sb="0" eb="2">
      <t>ミヤザキ</t>
    </rPh>
    <phoneticPr fontId="1"/>
  </si>
  <si>
    <t>鳥取県</t>
    <rPh sb="0" eb="2">
      <t>トットリ</t>
    </rPh>
    <rPh sb="2" eb="3">
      <t>ケン</t>
    </rPh>
    <phoneticPr fontId="1"/>
  </si>
  <si>
    <t>島根県</t>
    <rPh sb="0" eb="2">
      <t>シマネ</t>
    </rPh>
    <rPh sb="2" eb="3">
      <t>ケン</t>
    </rPh>
    <phoneticPr fontId="1"/>
  </si>
  <si>
    <t>熊本県</t>
    <rPh sb="0" eb="2">
      <t>クマモト</t>
    </rPh>
    <rPh sb="2" eb="3">
      <t>ケン</t>
    </rPh>
    <phoneticPr fontId="1"/>
  </si>
  <si>
    <t>鹿児島県</t>
    <rPh sb="0" eb="3">
      <t>カゴシマ</t>
    </rPh>
    <rPh sb="3" eb="4">
      <t>ケン</t>
    </rPh>
    <phoneticPr fontId="1"/>
  </si>
  <si>
    <t>岩手県</t>
    <rPh sb="0" eb="2">
      <t>イワテ</t>
    </rPh>
    <rPh sb="2" eb="3">
      <t>ケン</t>
    </rPh>
    <phoneticPr fontId="1"/>
  </si>
  <si>
    <t>山形県</t>
    <rPh sb="0" eb="2">
      <t>ヤマガタ</t>
    </rPh>
    <rPh sb="2" eb="3">
      <t>ケン</t>
    </rPh>
    <phoneticPr fontId="1"/>
  </si>
  <si>
    <t>高知県</t>
    <rPh sb="0" eb="2">
      <t>コウチ</t>
    </rPh>
    <rPh sb="2" eb="3">
      <t>ケン</t>
    </rPh>
    <phoneticPr fontId="1"/>
  </si>
  <si>
    <t>秋田県</t>
    <rPh sb="0" eb="2">
      <t>アキタ</t>
    </rPh>
    <rPh sb="2" eb="3">
      <t>ケン</t>
    </rPh>
    <phoneticPr fontId="1"/>
  </si>
  <si>
    <t>愛媛県</t>
    <rPh sb="0" eb="2">
      <t>エヒメ</t>
    </rPh>
    <rPh sb="2" eb="3">
      <t>ケン</t>
    </rPh>
    <phoneticPr fontId="1"/>
  </si>
  <si>
    <t>青森県</t>
    <rPh sb="0" eb="2">
      <t>アオモリ</t>
    </rPh>
    <rPh sb="2" eb="3">
      <t>ケン</t>
    </rPh>
    <phoneticPr fontId="1"/>
  </si>
  <si>
    <t>徳島県</t>
    <rPh sb="0" eb="2">
      <t>トクシマ</t>
    </rPh>
    <rPh sb="2" eb="3">
      <t>ケン</t>
    </rPh>
    <phoneticPr fontId="1"/>
  </si>
  <si>
    <t>福島県</t>
    <rPh sb="0" eb="2">
      <t>フクシマ</t>
    </rPh>
    <rPh sb="2" eb="3">
      <t>ケン</t>
    </rPh>
    <phoneticPr fontId="1"/>
  </si>
  <si>
    <t>香川県</t>
    <rPh sb="0" eb="2">
      <t>カガワ</t>
    </rPh>
    <rPh sb="2" eb="3">
      <t>ケン</t>
    </rPh>
    <phoneticPr fontId="1"/>
  </si>
  <si>
    <t>宮城県</t>
    <rPh sb="0" eb="3">
      <t>ミヤギケン</t>
    </rPh>
    <phoneticPr fontId="1"/>
  </si>
  <si>
    <t>新潟県</t>
    <rPh sb="0" eb="2">
      <t>ニイガタ</t>
    </rPh>
    <rPh sb="2" eb="3">
      <t>ケン</t>
    </rPh>
    <phoneticPr fontId="1"/>
  </si>
  <si>
    <t>山口県</t>
    <rPh sb="0" eb="2">
      <t>ヤマグチ</t>
    </rPh>
    <rPh sb="2" eb="3">
      <t>ケン</t>
    </rPh>
    <phoneticPr fontId="1"/>
  </si>
  <si>
    <t>岡山県</t>
    <rPh sb="0" eb="2">
      <t>オカヤマ</t>
    </rPh>
    <rPh sb="2" eb="3">
      <t>ケン</t>
    </rPh>
    <phoneticPr fontId="1"/>
  </si>
  <si>
    <t>福井県</t>
    <rPh sb="0" eb="2">
      <t>フクイ</t>
    </rPh>
    <rPh sb="2" eb="3">
      <t>ケン</t>
    </rPh>
    <phoneticPr fontId="1"/>
  </si>
  <si>
    <t>石川県</t>
    <rPh sb="0" eb="2">
      <t>イシカワ</t>
    </rPh>
    <rPh sb="2" eb="3">
      <t>ケン</t>
    </rPh>
    <phoneticPr fontId="1"/>
  </si>
  <si>
    <t>和歌山県</t>
    <rPh sb="0" eb="3">
      <t>ワカヤマ</t>
    </rPh>
    <rPh sb="3" eb="4">
      <t>ケン</t>
    </rPh>
    <phoneticPr fontId="1"/>
  </si>
  <si>
    <t>群馬県</t>
    <rPh sb="0" eb="2">
      <t>グンマ</t>
    </rPh>
    <rPh sb="2" eb="3">
      <t>ケン</t>
    </rPh>
    <phoneticPr fontId="1"/>
  </si>
  <si>
    <t>山梨県</t>
    <rPh sb="0" eb="3">
      <t>ヤマナシケン</t>
    </rPh>
    <phoneticPr fontId="1"/>
  </si>
  <si>
    <t>北海道</t>
    <rPh sb="0" eb="3">
      <t>ホッカイドウ</t>
    </rPh>
    <phoneticPr fontId="1"/>
  </si>
  <si>
    <t>茨城県</t>
    <rPh sb="0" eb="2">
      <t>イバラギ</t>
    </rPh>
    <rPh sb="2" eb="3">
      <t>ケン</t>
    </rPh>
    <phoneticPr fontId="1"/>
  </si>
  <si>
    <t>富山県</t>
    <rPh sb="0" eb="2">
      <t>トヤマ</t>
    </rPh>
    <rPh sb="2" eb="3">
      <t>ケン</t>
    </rPh>
    <phoneticPr fontId="1"/>
  </si>
  <si>
    <t>奈良県</t>
    <rPh sb="0" eb="3">
      <t>ナラケン</t>
    </rPh>
    <phoneticPr fontId="1"/>
  </si>
  <si>
    <t>福岡県</t>
    <rPh sb="0" eb="2">
      <t>フクオカ</t>
    </rPh>
    <rPh sb="2" eb="3">
      <t>ケン</t>
    </rPh>
    <phoneticPr fontId="1"/>
  </si>
  <si>
    <t>長野県</t>
    <rPh sb="0" eb="2">
      <t>ナガノ</t>
    </rPh>
    <rPh sb="2" eb="3">
      <t>ケン</t>
    </rPh>
    <phoneticPr fontId="1"/>
  </si>
  <si>
    <t>栃木県</t>
    <rPh sb="0" eb="2">
      <t>トチギ</t>
    </rPh>
    <rPh sb="2" eb="3">
      <t>ケン</t>
    </rPh>
    <phoneticPr fontId="1"/>
  </si>
  <si>
    <t>広島県</t>
    <rPh sb="0" eb="2">
      <t>ヒロシマ</t>
    </rPh>
    <rPh sb="2" eb="3">
      <t>ケン</t>
    </rPh>
    <phoneticPr fontId="1"/>
  </si>
  <si>
    <t>滋賀県</t>
    <rPh sb="0" eb="3">
      <t>シガケン</t>
    </rPh>
    <phoneticPr fontId="1"/>
  </si>
  <si>
    <t>岐阜県</t>
    <rPh sb="0" eb="2">
      <t>ギフ</t>
    </rPh>
    <rPh sb="2" eb="3">
      <t>ケン</t>
    </rPh>
    <phoneticPr fontId="1"/>
  </si>
  <si>
    <t>三重県</t>
    <rPh sb="0" eb="2">
      <t>ミエ</t>
    </rPh>
    <rPh sb="2" eb="3">
      <t>ケン</t>
    </rPh>
    <phoneticPr fontId="1"/>
  </si>
  <si>
    <t>静岡県</t>
    <rPh sb="0" eb="2">
      <t>シズオカ</t>
    </rPh>
    <rPh sb="2" eb="3">
      <t>ケン</t>
    </rPh>
    <phoneticPr fontId="1"/>
  </si>
  <si>
    <t>兵庫県</t>
    <rPh sb="0" eb="2">
      <t>ヒョウゴ</t>
    </rPh>
    <rPh sb="2" eb="3">
      <t>ケン</t>
    </rPh>
    <phoneticPr fontId="1"/>
  </si>
  <si>
    <t>千葉県</t>
    <rPh sb="0" eb="2">
      <t>チバ</t>
    </rPh>
    <rPh sb="2" eb="3">
      <t>ケン</t>
    </rPh>
    <phoneticPr fontId="1"/>
  </si>
  <si>
    <t>京都府</t>
    <rPh sb="0" eb="3">
      <t>キョウトフ</t>
    </rPh>
    <phoneticPr fontId="1"/>
  </si>
  <si>
    <t>愛知県</t>
    <rPh sb="0" eb="2">
      <t>アイチ</t>
    </rPh>
    <rPh sb="2" eb="3">
      <t>ケン</t>
    </rPh>
    <phoneticPr fontId="1"/>
  </si>
  <si>
    <t>埼玉県</t>
    <rPh sb="0" eb="2">
      <t>サイタマ</t>
    </rPh>
    <rPh sb="2" eb="3">
      <t>ケン</t>
    </rPh>
    <phoneticPr fontId="1"/>
  </si>
  <si>
    <t>大阪府</t>
    <rPh sb="0" eb="3">
      <t>オオサカフ</t>
    </rPh>
    <phoneticPr fontId="1"/>
  </si>
  <si>
    <t>神奈川県</t>
    <rPh sb="0" eb="3">
      <t>カナガワ</t>
    </rPh>
    <rPh sb="3" eb="4">
      <t>ケン</t>
    </rPh>
    <phoneticPr fontId="1"/>
  </si>
  <si>
    <t>⑧-55,000円
(１年の計算）</t>
    <rPh sb="8" eb="9">
      <t>エン</t>
    </rPh>
    <rPh sb="12" eb="13">
      <t>ネン</t>
    </rPh>
    <rPh sb="14" eb="16">
      <t>ケイサン</t>
    </rPh>
    <phoneticPr fontId="1"/>
  </si>
  <si>
    <t>⑧-⑨</t>
    <phoneticPr fontId="1"/>
  </si>
  <si>
    <t>⑩×11ヵ月</t>
    <rPh sb="5" eb="6">
      <t>ゲツ</t>
    </rPh>
    <phoneticPr fontId="1"/>
  </si>
  <si>
    <t>宿泊費、食費、講師費用等</t>
    <rPh sb="4" eb="6">
      <t>ショクヒ</t>
    </rPh>
    <rPh sb="9" eb="11">
      <t>ヒヨウ</t>
    </rPh>
    <rPh sb="11" eb="12">
      <t>トウ</t>
    </rPh>
    <phoneticPr fontId="1"/>
  </si>
  <si>
    <t>総額（+講習手当）</t>
    <rPh sb="0" eb="2">
      <t>ソウガク</t>
    </rPh>
    <rPh sb="4" eb="6">
      <t>コウシュウ</t>
    </rPh>
    <rPh sb="6" eb="8">
      <t>テアテ</t>
    </rPh>
    <phoneticPr fontId="1"/>
  </si>
  <si>
    <t>⑧-51,818</t>
    <phoneticPr fontId="1"/>
  </si>
  <si>
    <r>
      <t xml:space="preserve">⑩
</t>
    </r>
    <r>
      <rPr>
        <sz val="11"/>
        <color indexed="8"/>
        <rFont val="ＭＳ Ｐゴシック"/>
        <family val="3"/>
        <charset val="128"/>
      </rPr>
      <t>⑧－⑨</t>
    </r>
    <phoneticPr fontId="1"/>
  </si>
  <si>
    <t>研修生受け取り額
⑩×11カ月</t>
    <rPh sb="0" eb="3">
      <t>ケンシュウセイ</t>
    </rPh>
    <rPh sb="3" eb="4">
      <t>ウ</t>
    </rPh>
    <rPh sb="5" eb="6">
      <t>ト</t>
    </rPh>
    <rPh sb="7" eb="8">
      <t>ガク</t>
    </rPh>
    <rPh sb="14" eb="15">
      <t>ゲツ</t>
    </rPh>
    <phoneticPr fontId="1"/>
  </si>
  <si>
    <t>ホテル知床</t>
    <rPh sb="3" eb="5">
      <t>シレトコ</t>
    </rPh>
    <phoneticPr fontId="1"/>
  </si>
  <si>
    <t>株式会社IETA</t>
    <rPh sb="0" eb="2">
      <t>カブシキ</t>
    </rPh>
    <rPh sb="2" eb="4">
      <t>カイシャ</t>
    </rPh>
    <phoneticPr fontId="1"/>
  </si>
  <si>
    <t>最低賃金</t>
    <phoneticPr fontId="1"/>
  </si>
  <si>
    <t>時給</t>
    <rPh sb="0" eb="2">
      <t>ジキュウ</t>
    </rPh>
    <phoneticPr fontId="1"/>
  </si>
  <si>
    <t>寮費控除</t>
    <rPh sb="0" eb="1">
      <t>リョウ</t>
    </rPh>
    <rPh sb="1" eb="2">
      <t>ヒ</t>
    </rPh>
    <rPh sb="2" eb="4">
      <t>コウジョ</t>
    </rPh>
    <phoneticPr fontId="1"/>
  </si>
  <si>
    <t>①-②</t>
    <phoneticPr fontId="1"/>
  </si>
  <si>
    <t>①-②-③</t>
    <phoneticPr fontId="1"/>
  </si>
  <si>
    <t>源泉税</t>
    <phoneticPr fontId="1"/>
  </si>
  <si>
    <t>寮費控除</t>
    <rPh sb="0" eb="2">
      <t>リョウヒ</t>
    </rPh>
    <rPh sb="2" eb="4">
      <t>コウジョ</t>
    </rPh>
    <phoneticPr fontId="1"/>
  </si>
  <si>
    <t>管理費用</t>
    <rPh sb="0" eb="2">
      <t>カンリ</t>
    </rPh>
    <rPh sb="2" eb="4">
      <t>ヒヨウ</t>
    </rPh>
    <phoneticPr fontId="1"/>
  </si>
  <si>
    <t>台湾での募集・面接費用の他、指導・トラブル処理などの管理費用</t>
    <rPh sb="0" eb="2">
      <t>タイワン</t>
    </rPh>
    <rPh sb="4" eb="6">
      <t>ボシュウ</t>
    </rPh>
    <rPh sb="7" eb="9">
      <t>メンセツ</t>
    </rPh>
    <rPh sb="9" eb="11">
      <t>ヒヨウ</t>
    </rPh>
    <rPh sb="12" eb="13">
      <t>ホカ</t>
    </rPh>
    <rPh sb="14" eb="16">
      <t>シドウ</t>
    </rPh>
    <rPh sb="21" eb="23">
      <t>ショリ</t>
    </rPh>
    <rPh sb="26" eb="28">
      <t>カンリ</t>
    </rPh>
    <rPh sb="28" eb="30">
      <t>ヒヨウ</t>
    </rPh>
    <phoneticPr fontId="1"/>
  </si>
  <si>
    <t>寮費控除</t>
    <rPh sb="0" eb="2">
      <t>リョウヒ</t>
    </rPh>
    <rPh sb="2" eb="4">
      <t>コウジョ</t>
    </rPh>
    <phoneticPr fontId="1"/>
  </si>
  <si>
    <t>基本給</t>
    <rPh sb="0" eb="3">
      <t>キホンキュウ</t>
    </rPh>
    <phoneticPr fontId="1"/>
  </si>
  <si>
    <t>控除金額</t>
    <rPh sb="0" eb="2">
      <t>コウジョ</t>
    </rPh>
    <rPh sb="2" eb="4">
      <t>キンガク</t>
    </rPh>
    <phoneticPr fontId="1"/>
  </si>
  <si>
    <t>月額合計</t>
    <rPh sb="0" eb="1">
      <t>ツキ</t>
    </rPh>
    <rPh sb="1" eb="2">
      <t>ガク</t>
    </rPh>
    <rPh sb="2" eb="4">
      <t>ゴウケイ</t>
    </rPh>
    <phoneticPr fontId="1"/>
  </si>
  <si>
    <t>初期講習費</t>
    <rPh sb="0" eb="2">
      <t>ショキ</t>
    </rPh>
    <rPh sb="2" eb="4">
      <t>コウシュウ</t>
    </rPh>
    <phoneticPr fontId="1"/>
  </si>
  <si>
    <t>合計</t>
    <phoneticPr fontId="1"/>
  </si>
  <si>
    <t>　　　　②　研修場所(東京)よりホテルまでの移動費用はホテル側の負担となります。</t>
    <rPh sb="6" eb="8">
      <t>ケンシュウ</t>
    </rPh>
    <rPh sb="8" eb="10">
      <t>バショ</t>
    </rPh>
    <rPh sb="11" eb="13">
      <t>トウキョウ</t>
    </rPh>
    <rPh sb="22" eb="24">
      <t>イドウ</t>
    </rPh>
    <rPh sb="24" eb="26">
      <t>ヒヨウ</t>
    </rPh>
    <rPh sb="30" eb="31">
      <t>ガワ</t>
    </rPh>
    <rPh sb="32" eb="34">
      <t>フタン</t>
    </rPh>
    <phoneticPr fontId="1"/>
  </si>
  <si>
    <t>　　　　　　実費を請求させていただきます。</t>
    <rPh sb="6" eb="8">
      <t>ジッピ</t>
    </rPh>
    <rPh sb="9" eb="11">
      <t>セイキュウ</t>
    </rPh>
    <phoneticPr fontId="1"/>
  </si>
  <si>
    <t>毎月1名当たりの支給額</t>
    <rPh sb="0" eb="2">
      <t>マイツキ</t>
    </rPh>
    <rPh sb="3" eb="4">
      <t>メイ</t>
    </rPh>
    <rPh sb="4" eb="5">
      <t>ア</t>
    </rPh>
    <rPh sb="8" eb="11">
      <t>シキュウガク</t>
    </rPh>
    <phoneticPr fontId="1"/>
  </si>
  <si>
    <t>上記の時給換算</t>
    <rPh sb="0" eb="2">
      <t>ジョウキ</t>
    </rPh>
    <rPh sb="3" eb="5">
      <t>ジキュウ</t>
    </rPh>
    <rPh sb="5" eb="7">
      <t>カンザン</t>
    </rPh>
    <phoneticPr fontId="1"/>
  </si>
  <si>
    <r>
      <rPr>
        <b/>
        <sz val="12"/>
        <color indexed="8"/>
        <rFont val="ＭＳ 明朝"/>
        <family val="1"/>
        <charset val="128"/>
      </rPr>
      <t>２． 契約時費用</t>
    </r>
    <r>
      <rPr>
        <sz val="12"/>
        <color indexed="8"/>
        <rFont val="ＭＳ 明朝"/>
        <family val="1"/>
        <charset val="128"/>
      </rPr>
      <t>　(入国時、一括でお支払いただきます。)</t>
    </r>
    <rPh sb="3" eb="5">
      <t>ケイヤク</t>
    </rPh>
    <rPh sb="5" eb="6">
      <t>トキ</t>
    </rPh>
    <rPh sb="6" eb="8">
      <t>ヒヨウ</t>
    </rPh>
    <rPh sb="10" eb="12">
      <t>ニュウコク</t>
    </rPh>
    <rPh sb="12" eb="13">
      <t>トキ</t>
    </rPh>
    <rPh sb="14" eb="16">
      <t>イッカツ</t>
    </rPh>
    <rPh sb="18" eb="20">
      <t>シハラ</t>
    </rPh>
    <phoneticPr fontId="1"/>
  </si>
  <si>
    <t>（注）：①　もしワーキング・ホリデーが入国出来ない場合は全額返還されます。</t>
    <phoneticPr fontId="1"/>
  </si>
  <si>
    <t>月給</t>
    <rPh sb="0" eb="2">
      <t>ゲッキュウ</t>
    </rPh>
    <phoneticPr fontId="1"/>
  </si>
  <si>
    <t>沖縄県</t>
    <rPh sb="0" eb="2">
      <t>オキナワ</t>
    </rPh>
    <rPh sb="2" eb="3">
      <t>ケン</t>
    </rPh>
    <phoneticPr fontId="1"/>
  </si>
  <si>
    <t>住所</t>
    <rPh sb="0" eb="2">
      <t>ジュウショ</t>
    </rPh>
    <phoneticPr fontId="1"/>
  </si>
  <si>
    <t>会社名</t>
    <rPh sb="0" eb="3">
      <t>カイシャメイ</t>
    </rPh>
    <phoneticPr fontId="1"/>
  </si>
  <si>
    <t>募集人数</t>
    <rPh sb="0" eb="2">
      <t>ボシュウ</t>
    </rPh>
    <rPh sb="2" eb="4">
      <t>ニンズウ</t>
    </rPh>
    <phoneticPr fontId="1"/>
  </si>
  <si>
    <t>待遇事項</t>
    <rPh sb="0" eb="2">
      <t>タイグウ</t>
    </rPh>
    <rPh sb="2" eb="4">
      <t>ジコウ</t>
    </rPh>
    <phoneticPr fontId="1"/>
  </si>
  <si>
    <t>休日</t>
    <rPh sb="0" eb="2">
      <t>キュウジツ</t>
    </rPh>
    <phoneticPr fontId="1"/>
  </si>
  <si>
    <t>残業</t>
    <rPh sb="0" eb="2">
      <t>ザンギョウ</t>
    </rPh>
    <phoneticPr fontId="1"/>
  </si>
  <si>
    <t>食事</t>
    <rPh sb="0" eb="2">
      <t>ショクジ</t>
    </rPh>
    <phoneticPr fontId="1"/>
  </si>
  <si>
    <t>寮</t>
    <rPh sb="0" eb="1">
      <t>リョウ</t>
    </rPh>
    <phoneticPr fontId="1"/>
  </si>
  <si>
    <t>寮費</t>
    <rPh sb="0" eb="1">
      <t>リョウ</t>
    </rPh>
    <rPh sb="1" eb="2">
      <t>ヒ</t>
    </rPh>
    <phoneticPr fontId="1"/>
  </si>
  <si>
    <t>冷蔵庫</t>
    <rPh sb="0" eb="3">
      <t>レイゾウコ</t>
    </rPh>
    <phoneticPr fontId="1"/>
  </si>
  <si>
    <t>寝具</t>
    <rPh sb="0" eb="2">
      <t>シング</t>
    </rPh>
    <phoneticPr fontId="1"/>
  </si>
  <si>
    <t>洗濯機</t>
    <rPh sb="0" eb="3">
      <t>センタクキ</t>
    </rPh>
    <phoneticPr fontId="1"/>
  </si>
  <si>
    <t>客用大浴場</t>
    <rPh sb="0" eb="2">
      <t>キャクヨウ</t>
    </rPh>
    <rPh sb="2" eb="5">
      <t>ダイヨクジョウ</t>
    </rPh>
    <phoneticPr fontId="1"/>
  </si>
  <si>
    <t>締切日</t>
    <rPh sb="0" eb="2">
      <t>シメキリ</t>
    </rPh>
    <rPh sb="2" eb="3">
      <t>ビ</t>
    </rPh>
    <phoneticPr fontId="1"/>
  </si>
  <si>
    <t>日</t>
    <rPh sb="0" eb="1">
      <t>ニチ</t>
    </rPh>
    <phoneticPr fontId="1"/>
  </si>
  <si>
    <t>暖房</t>
    <rPh sb="0" eb="2">
      <t>ダンボウ</t>
    </rPh>
    <phoneticPr fontId="1"/>
  </si>
  <si>
    <t>浴室</t>
    <rPh sb="0" eb="2">
      <t>ヨクシツ</t>
    </rPh>
    <phoneticPr fontId="1"/>
  </si>
  <si>
    <t>設　備</t>
    <rPh sb="0" eb="1">
      <t>セツ</t>
    </rPh>
    <rPh sb="2" eb="3">
      <t>ソノオ</t>
    </rPh>
    <phoneticPr fontId="1"/>
  </si>
  <si>
    <t>給　　料</t>
    <rPh sb="0" eb="1">
      <t>キュウ</t>
    </rPh>
    <rPh sb="3" eb="4">
      <t>リョウ</t>
    </rPh>
    <phoneticPr fontId="1"/>
  </si>
  <si>
    <t>支給日</t>
    <rPh sb="0" eb="2">
      <t>シキュウ</t>
    </rPh>
    <rPh sb="2" eb="3">
      <t>ビ</t>
    </rPh>
    <phoneticPr fontId="1"/>
  </si>
  <si>
    <t>配属者ピックアップ</t>
    <rPh sb="0" eb="2">
      <t>ハイゾク</t>
    </rPh>
    <rPh sb="2" eb="3">
      <t>シャバショ</t>
    </rPh>
    <phoneticPr fontId="1"/>
  </si>
  <si>
    <t>準　備　物</t>
    <rPh sb="0" eb="1">
      <t>ジュン</t>
    </rPh>
    <rPh sb="2" eb="3">
      <t>ソナエ</t>
    </rPh>
    <rPh sb="4" eb="5">
      <t>ブツ</t>
    </rPh>
    <phoneticPr fontId="1"/>
  </si>
  <si>
    <t>冷房</t>
    <rPh sb="0" eb="2">
      <t>レイボウ</t>
    </rPh>
    <phoneticPr fontId="1"/>
  </si>
  <si>
    <t>【計算方法】</t>
    <rPh sb="1" eb="3">
      <t>ケイサン</t>
    </rPh>
    <rPh sb="3" eb="5">
      <t>ホウホウ</t>
    </rPh>
    <phoneticPr fontId="1"/>
  </si>
  <si>
    <t>円</t>
    <rPh sb="0" eb="1">
      <t>エン</t>
    </rPh>
    <phoneticPr fontId="1"/>
  </si>
  <si>
    <t>希望連絡方法</t>
    <rPh sb="0" eb="2">
      <t>キボウ</t>
    </rPh>
    <rPh sb="2" eb="4">
      <t>レンラク</t>
    </rPh>
    <rPh sb="4" eb="6">
      <t>ホウホウ</t>
    </rPh>
    <phoneticPr fontId="1"/>
  </si>
  <si>
    <t>交通費補助支給額</t>
    <rPh sb="0" eb="2">
      <t>コウツウ</t>
    </rPh>
    <rPh sb="2" eb="3">
      <t>ヒ</t>
    </rPh>
    <rPh sb="3" eb="5">
      <t>ホジョ</t>
    </rPh>
    <rPh sb="5" eb="7">
      <t>シキュウ</t>
    </rPh>
    <rPh sb="7" eb="8">
      <t>ガク</t>
    </rPh>
    <phoneticPr fontId="1"/>
  </si>
  <si>
    <t>フリガナ</t>
    <phoneticPr fontId="1"/>
  </si>
  <si>
    <t>FAX</t>
    <phoneticPr fontId="1"/>
  </si>
  <si>
    <t>E-mailアドレス</t>
    <phoneticPr fontId="1"/>
  </si>
  <si>
    <t>　　　</t>
    <phoneticPr fontId="1"/>
  </si>
  <si>
    <t>【　　　　　　　　】</t>
    <phoneticPr fontId="1"/>
  </si>
  <si>
    <t>指定ある場合　【　　　　　　　　】</t>
    <phoneticPr fontId="1"/>
  </si>
  <si>
    <t>外国人住所登録</t>
    <phoneticPr fontId="1"/>
  </si>
  <si>
    <t>　</t>
    <phoneticPr fontId="1"/>
  </si>
  <si>
    <t>(有料の場合は水道光熱費込　　　　　円/月)</t>
    <phoneticPr fontId="1"/>
  </si>
  <si>
    <t>部屋タイプ</t>
    <phoneticPr fontId="1"/>
  </si>
  <si>
    <t>テレビ</t>
    <phoneticPr fontId="1"/>
  </si>
  <si>
    <t>トイレ</t>
    <phoneticPr fontId="1"/>
  </si>
  <si>
    <t>キッチン</t>
    <phoneticPr fontId="1"/>
  </si>
  <si>
    <t>インターネット</t>
    <phoneticPr fontId="1"/>
  </si>
  <si>
    <t>　（ユニットバス・大浴場）</t>
    <phoneticPr fontId="31"/>
  </si>
  <si>
    <t>　</t>
    <phoneticPr fontId="1"/>
  </si>
  <si>
    <t>部屋
タイプ</t>
    <rPh sb="0" eb="2">
      <t>ヘヤ</t>
    </rPh>
    <phoneticPr fontId="1"/>
  </si>
  <si>
    <t>【生活環境】</t>
    <rPh sb="1" eb="3">
      <t>セイカツ</t>
    </rPh>
    <rPh sb="3" eb="5">
      <t>カンキョウ</t>
    </rPh>
    <phoneticPr fontId="31"/>
  </si>
  <si>
    <t>【基本条件】</t>
    <rPh sb="1" eb="3">
      <t>キホン</t>
    </rPh>
    <rPh sb="3" eb="5">
      <t>ジョウケン</t>
    </rPh>
    <phoneticPr fontId="31"/>
  </si>
  <si>
    <t>タスキ掛けシフト</t>
    <rPh sb="3" eb="4">
      <t>ガ</t>
    </rPh>
    <phoneticPr fontId="31"/>
  </si>
  <si>
    <t>シフトパターン</t>
    <phoneticPr fontId="1"/>
  </si>
  <si>
    <t>※タスキ掛けシフトの時は丸一日休めるようにお願いします。</t>
    <rPh sb="4" eb="5">
      <t>ガ</t>
    </rPh>
    <rPh sb="10" eb="11">
      <t>トキ</t>
    </rPh>
    <rPh sb="12" eb="13">
      <t>マル</t>
    </rPh>
    <rPh sb="13" eb="15">
      <t>イチニチ</t>
    </rPh>
    <rPh sb="15" eb="16">
      <t>ヤス</t>
    </rPh>
    <rPh sb="22" eb="23">
      <t>ネガ</t>
    </rPh>
    <phoneticPr fontId="31"/>
  </si>
  <si>
    <t>中抜けシフト</t>
    <rPh sb="0" eb="1">
      <t>ナカ</t>
    </rPh>
    <rPh sb="1" eb="2">
      <t>ヌ</t>
    </rPh>
    <phoneticPr fontId="31"/>
  </si>
  <si>
    <t>ホテル外観</t>
    <rPh sb="3" eb="5">
      <t>ガイカン</t>
    </rPh>
    <phoneticPr fontId="31"/>
  </si>
  <si>
    <t>勤務場所１</t>
    <rPh sb="0" eb="2">
      <t>キンム</t>
    </rPh>
    <rPh sb="2" eb="4">
      <t>バショ</t>
    </rPh>
    <phoneticPr fontId="31"/>
  </si>
  <si>
    <t>勤務場所２</t>
    <rPh sb="0" eb="2">
      <t>キンム</t>
    </rPh>
    <rPh sb="2" eb="4">
      <t>バショ</t>
    </rPh>
    <phoneticPr fontId="31"/>
  </si>
  <si>
    <t>寮の部屋</t>
    <rPh sb="0" eb="1">
      <t>リョウ</t>
    </rPh>
    <rPh sb="2" eb="4">
      <t>ヘヤ</t>
    </rPh>
    <phoneticPr fontId="31"/>
  </si>
  <si>
    <t>寮の部屋２</t>
    <rPh sb="0" eb="1">
      <t>リョウ</t>
    </rPh>
    <rPh sb="2" eb="4">
      <t>ヘヤ</t>
    </rPh>
    <phoneticPr fontId="31"/>
  </si>
  <si>
    <t>拘束時間</t>
    <rPh sb="0" eb="2">
      <t>コウソク</t>
    </rPh>
    <rPh sb="2" eb="4">
      <t>ジカン</t>
    </rPh>
    <phoneticPr fontId="31"/>
  </si>
  <si>
    <t>休憩時間（控除時間）</t>
    <rPh sb="0" eb="2">
      <t>キュウケイ</t>
    </rPh>
    <rPh sb="2" eb="4">
      <t>ジカン</t>
    </rPh>
    <rPh sb="5" eb="7">
      <t>コウジョ</t>
    </rPh>
    <rPh sb="7" eb="9">
      <t>ジカン</t>
    </rPh>
    <phoneticPr fontId="31"/>
  </si>
  <si>
    <t>仕事内容</t>
    <rPh sb="0" eb="2">
      <t>シゴト</t>
    </rPh>
    <rPh sb="2" eb="4">
      <t>ナイヨウ</t>
    </rPh>
    <phoneticPr fontId="1"/>
  </si>
  <si>
    <t>【　　　　　　　　】</t>
    <phoneticPr fontId="1"/>
  </si>
  <si>
    <t>その他【　　　　　      　】</t>
    <phoneticPr fontId="31"/>
  </si>
  <si>
    <t>その他【　　　　　　      】</t>
    <phoneticPr fontId="31"/>
  </si>
  <si>
    <t>一般社団法人　国際教育研修協会　宛</t>
    <rPh sb="0" eb="2">
      <t>イッパン</t>
    </rPh>
    <rPh sb="2" eb="4">
      <t>シャダン</t>
    </rPh>
    <rPh sb="4" eb="6">
      <t>ホウジン</t>
    </rPh>
    <rPh sb="7" eb="15">
      <t>コク</t>
    </rPh>
    <rPh sb="16" eb="17">
      <t>アテ</t>
    </rPh>
    <phoneticPr fontId="1"/>
  </si>
  <si>
    <t>寮の外観</t>
    <rPh sb="0" eb="1">
      <t>リョウ</t>
    </rPh>
    <rPh sb="2" eb="4">
      <t>ガイカン</t>
    </rPh>
    <phoneticPr fontId="31"/>
  </si>
  <si>
    <t>日</t>
    <rPh sb="0" eb="1">
      <t>ニチ</t>
    </rPh>
    <phoneticPr fontId="31"/>
  </si>
  <si>
    <t>月</t>
    <rPh sb="0" eb="1">
      <t>ガツ</t>
    </rPh>
    <phoneticPr fontId="31"/>
  </si>
  <si>
    <t>申込日</t>
    <rPh sb="0" eb="2">
      <t>モウシコミ</t>
    </rPh>
    <rPh sb="2" eb="3">
      <t>ビ</t>
    </rPh>
    <phoneticPr fontId="31"/>
  </si>
  <si>
    <t>【注意事項】</t>
    <rPh sb="1" eb="3">
      <t>チュウイ</t>
    </rPh>
    <rPh sb="3" eb="5">
      <t>ジコウ</t>
    </rPh>
    <phoneticPr fontId="1"/>
  </si>
  <si>
    <t>【基本情報】</t>
    <rPh sb="1" eb="3">
      <t>キホン</t>
    </rPh>
    <rPh sb="3" eb="5">
      <t>ジョウホウ</t>
    </rPh>
    <phoneticPr fontId="31"/>
  </si>
  <si>
    <t>住所</t>
    <rPh sb="0" eb="2">
      <t>ジュウショ</t>
    </rPh>
    <phoneticPr fontId="31"/>
  </si>
  <si>
    <t>担当者携帯番号</t>
    <rPh sb="0" eb="2">
      <t>タントウ</t>
    </rPh>
    <rPh sb="2" eb="3">
      <t>シャ</t>
    </rPh>
    <rPh sb="3" eb="5">
      <t>ケイタイ</t>
    </rPh>
    <rPh sb="5" eb="7">
      <t>バンゴウ</t>
    </rPh>
    <phoneticPr fontId="1"/>
  </si>
  <si>
    <t>受入れ実績</t>
    <rPh sb="0" eb="2">
      <t>ウケイ</t>
    </rPh>
    <rPh sb="3" eb="5">
      <t>ジッセキ</t>
    </rPh>
    <phoneticPr fontId="31"/>
  </si>
  <si>
    <t>※緊急時は左記以外の方法で
連絡することがあります</t>
    <rPh sb="1" eb="4">
      <t>キンキュウジ</t>
    </rPh>
    <rPh sb="5" eb="7">
      <t>サキ</t>
    </rPh>
    <rPh sb="7" eb="9">
      <t>イガイ</t>
    </rPh>
    <rPh sb="10" eb="12">
      <t>ホウホウ</t>
    </rPh>
    <rPh sb="14" eb="16">
      <t>レンラク</t>
    </rPh>
    <phoneticPr fontId="1"/>
  </si>
  <si>
    <t>ホームページ画像使用許可
※貴社HPの画像を求人募集活動に使用することがあります</t>
    <rPh sb="6" eb="8">
      <t>ガゾウ</t>
    </rPh>
    <rPh sb="8" eb="10">
      <t>シヨウ</t>
    </rPh>
    <rPh sb="10" eb="12">
      <t>キョカ</t>
    </rPh>
    <phoneticPr fontId="1"/>
  </si>
  <si>
    <t>＊性別のご指定がある場合は別途ご相談ください。</t>
    <rPh sb="1" eb="3">
      <t>セイベツ</t>
    </rPh>
    <rPh sb="5" eb="7">
      <t>シテイ</t>
    </rPh>
    <rPh sb="10" eb="12">
      <t>バアイ</t>
    </rPh>
    <rPh sb="13" eb="15">
      <t>ベット</t>
    </rPh>
    <rPh sb="16" eb="18">
      <t>ソウダン</t>
    </rPh>
    <phoneticPr fontId="31"/>
  </si>
  <si>
    <t>求　人　票</t>
    <rPh sb="0" eb="1">
      <t>モトム</t>
    </rPh>
    <rPh sb="2" eb="3">
      <t>ヒト</t>
    </rPh>
    <rPh sb="4" eb="5">
      <t>ヒョウ</t>
    </rPh>
    <phoneticPr fontId="31"/>
  </si>
  <si>
    <t>フリガナ</t>
    <phoneticPr fontId="31"/>
  </si>
  <si>
    <t>TEL</t>
    <phoneticPr fontId="31"/>
  </si>
  <si>
    <t>勤務先
（ホテル名）</t>
    <rPh sb="0" eb="3">
      <t>キンムサキ</t>
    </rPh>
    <rPh sb="8" eb="9">
      <t>メイ</t>
    </rPh>
    <phoneticPr fontId="1"/>
  </si>
  <si>
    <t>配属希望日</t>
    <rPh sb="0" eb="2">
      <t>ハイゾク</t>
    </rPh>
    <rPh sb="2" eb="4">
      <t>キボウ</t>
    </rPh>
    <rPh sb="4" eb="5">
      <t>ビ</t>
    </rPh>
    <phoneticPr fontId="1"/>
  </si>
  <si>
    <t>契約期間</t>
    <rPh sb="0" eb="2">
      <t>ケイヤク</t>
    </rPh>
    <rPh sb="2" eb="4">
      <t>キカン</t>
    </rPh>
    <phoneticPr fontId="31"/>
  </si>
  <si>
    <t>（　　　　年　　　月　　日まで）</t>
    <rPh sb="5" eb="6">
      <t>ネン</t>
    </rPh>
    <rPh sb="9" eb="10">
      <t>ツキ</t>
    </rPh>
    <rPh sb="12" eb="13">
      <t>ニチ</t>
    </rPh>
    <phoneticPr fontId="1"/>
  </si>
  <si>
    <t>応募者必要スキル
（語学力・その他）</t>
    <rPh sb="0" eb="3">
      <t>オウボシャ</t>
    </rPh>
    <rPh sb="3" eb="5">
      <t>ヒツヨウ</t>
    </rPh>
    <rPh sb="10" eb="13">
      <t>ゴガクリョク</t>
    </rPh>
    <rPh sb="16" eb="17">
      <t>タ</t>
    </rPh>
    <phoneticPr fontId="1"/>
  </si>
  <si>
    <t>円</t>
    <rPh sb="0" eb="1">
      <t>エン</t>
    </rPh>
    <phoneticPr fontId="31"/>
  </si>
  <si>
    <t xml:space="preserve">　　　　　　　　　　 </t>
    <phoneticPr fontId="1"/>
  </si>
  <si>
    <t>※残業がある場合　残業代</t>
    <rPh sb="9" eb="12">
      <t>ザンギョウダイ</t>
    </rPh>
    <phoneticPr fontId="31"/>
  </si>
  <si>
    <t>円／時間</t>
    <rPh sb="0" eb="1">
      <t>エン</t>
    </rPh>
    <rPh sb="2" eb="4">
      <t>ジカン</t>
    </rPh>
    <phoneticPr fontId="31"/>
  </si>
  <si>
    <t>提供方式</t>
    <rPh sb="0" eb="2">
      <t>テイキョウ</t>
    </rPh>
    <rPh sb="2" eb="4">
      <t>ホウシキ</t>
    </rPh>
    <phoneticPr fontId="1"/>
  </si>
  <si>
    <t>提供時間</t>
    <rPh sb="0" eb="2">
      <t>テイキョウ</t>
    </rPh>
    <rPh sb="2" eb="4">
      <t>ジカン</t>
    </rPh>
    <phoneticPr fontId="1"/>
  </si>
  <si>
    <t>提供日</t>
    <rPh sb="0" eb="2">
      <t>テイキョウ</t>
    </rPh>
    <rPh sb="2" eb="3">
      <t>ビ</t>
    </rPh>
    <phoneticPr fontId="1"/>
  </si>
  <si>
    <t>最寄空港</t>
    <rPh sb="0" eb="2">
      <t>モヨリ</t>
    </rPh>
    <rPh sb="2" eb="4">
      <t>クウコウ</t>
    </rPh>
    <phoneticPr fontId="1"/>
  </si>
  <si>
    <t>空港</t>
    <rPh sb="0" eb="2">
      <t>クウコウ</t>
    </rPh>
    <phoneticPr fontId="31"/>
  </si>
  <si>
    <t>アクセスルート</t>
    <phoneticPr fontId="1"/>
  </si>
  <si>
    <r>
      <t xml:space="preserve">アクセス
</t>
    </r>
    <r>
      <rPr>
        <b/>
        <sz val="10"/>
        <color theme="1"/>
        <rFont val="ＭＳ 明朝"/>
        <family val="1"/>
        <charset val="128"/>
      </rPr>
      <t>飛行機・</t>
    </r>
    <r>
      <rPr>
        <b/>
        <sz val="10"/>
        <color indexed="8"/>
        <rFont val="ＭＳ 明朝"/>
        <family val="1"/>
        <charset val="128"/>
      </rPr>
      <t>電車
高速バスなど</t>
    </r>
    <rPh sb="5" eb="8">
      <t>ヒコウキ</t>
    </rPh>
    <rPh sb="9" eb="11">
      <t>デンシャ</t>
    </rPh>
    <rPh sb="12" eb="14">
      <t>コウソク</t>
    </rPh>
    <phoneticPr fontId="1"/>
  </si>
  <si>
    <t>駅</t>
    <rPh sb="0" eb="1">
      <t>エキ</t>
    </rPh>
    <phoneticPr fontId="31"/>
  </si>
  <si>
    <t>その他・備考</t>
    <rPh sb="2" eb="3">
      <t>タ</t>
    </rPh>
    <rPh sb="4" eb="6">
      <t>ビコウ</t>
    </rPh>
    <phoneticPr fontId="31"/>
  </si>
  <si>
    <t>（契約満了時、アルバイト支払っていただく手当です）</t>
    <rPh sb="1" eb="3">
      <t>ケイヤク</t>
    </rPh>
    <rPh sb="3" eb="5">
      <t>マンリョウ</t>
    </rPh>
    <rPh sb="5" eb="6">
      <t>ジ</t>
    </rPh>
    <rPh sb="12" eb="14">
      <t>シハラ</t>
    </rPh>
    <rPh sb="20" eb="22">
      <t>テアテ</t>
    </rPh>
    <phoneticPr fontId="1"/>
  </si>
  <si>
    <t>*配属2週間以内に住所登録をするように指導をお願いします</t>
    <phoneticPr fontId="31"/>
  </si>
  <si>
    <t>畳</t>
    <rPh sb="0" eb="1">
      <t>ジョウ</t>
    </rPh>
    <phoneticPr fontId="31"/>
  </si>
  <si>
    <t>支給方法</t>
    <rPh sb="0" eb="2">
      <t>シキュウ</t>
    </rPh>
    <rPh sb="2" eb="4">
      <t>ホウホウ</t>
    </rPh>
    <phoneticPr fontId="1"/>
  </si>
  <si>
    <t>広さ</t>
    <rPh sb="0" eb="1">
      <t>ヒロ</t>
    </rPh>
    <phoneticPr fontId="31"/>
  </si>
  <si>
    <t>TEL</t>
    <phoneticPr fontId="31"/>
  </si>
  <si>
    <t>FAX</t>
    <phoneticPr fontId="31"/>
  </si>
  <si>
    <t>周辺
環境</t>
    <phoneticPr fontId="31"/>
  </si>
  <si>
    <t>その他【　　　　  】</t>
    <phoneticPr fontId="31"/>
  </si>
  <si>
    <r>
      <t xml:space="preserve">管理費　支払希望日
</t>
    </r>
    <r>
      <rPr>
        <b/>
        <sz val="8"/>
        <color theme="1"/>
        <rFont val="ＭＳ 明朝"/>
        <family val="1"/>
        <charset val="128"/>
      </rPr>
      <t>※毎月末締めとさせて
いただいております</t>
    </r>
    <rPh sb="0" eb="3">
      <t>カンリヒ</t>
    </rPh>
    <rPh sb="4" eb="6">
      <t>シハライ</t>
    </rPh>
    <rPh sb="6" eb="8">
      <t>キボウ</t>
    </rPh>
    <rPh sb="8" eb="9">
      <t>ビ</t>
    </rPh>
    <rPh sb="11" eb="13">
      <t>マイツキ</t>
    </rPh>
    <rPh sb="13" eb="14">
      <t>マツ</t>
    </rPh>
    <rPh sb="14" eb="15">
      <t>ジ</t>
    </rPh>
    <phoneticPr fontId="1"/>
  </si>
  <si>
    <t>【写真データの添付】応募者がイメージできるように写真の添付をお願いします。</t>
    <rPh sb="1" eb="3">
      <t>シャシン</t>
    </rPh>
    <rPh sb="7" eb="9">
      <t>テンプ</t>
    </rPh>
    <rPh sb="10" eb="13">
      <t>オウボシャ</t>
    </rPh>
    <rPh sb="24" eb="26">
      <t>シャシン</t>
    </rPh>
    <rPh sb="27" eb="29">
      <t>テンプ</t>
    </rPh>
    <rPh sb="31" eb="32">
      <t>ネガ</t>
    </rPh>
    <phoneticPr fontId="1"/>
  </si>
  <si>
    <t>2018年</t>
    <rPh sb="4" eb="5">
      <t>ネン</t>
    </rPh>
    <phoneticPr fontId="31"/>
  </si>
  <si>
    <t>フリガナ</t>
    <phoneticPr fontId="31"/>
  </si>
  <si>
    <t>代表者名</t>
    <rPh sb="0" eb="3">
      <t>ダイヒョウシャ</t>
    </rPh>
    <rPh sb="3" eb="4">
      <t>メイ</t>
    </rPh>
    <phoneticPr fontId="1"/>
  </si>
  <si>
    <t>名</t>
    <rPh sb="0" eb="1">
      <t>メイ</t>
    </rPh>
    <phoneticPr fontId="31"/>
  </si>
  <si>
    <t>【詳細を記載してください】＊15分単位、30分単位、など</t>
    <phoneticPr fontId="31"/>
  </si>
  <si>
    <t>（例:レストラン業務・朝食会場配膳・洗い場・客室布団敷き・清掃・フロント等）</t>
    <phoneticPr fontId="31"/>
  </si>
  <si>
    <t>責任者・役職名</t>
    <rPh sb="0" eb="3">
      <t>セキニンシャ</t>
    </rPh>
    <rPh sb="4" eb="6">
      <t>ヤクショク</t>
    </rPh>
    <rPh sb="6" eb="7">
      <t>メイ</t>
    </rPh>
    <phoneticPr fontId="1"/>
  </si>
  <si>
    <t>日</t>
    <rPh sb="0" eb="1">
      <t>ニチ</t>
    </rPh>
    <phoneticPr fontId="31"/>
  </si>
  <si>
    <t>ヵ月</t>
    <rPh sb="1" eb="2">
      <t>ゲツ</t>
    </rPh>
    <phoneticPr fontId="31"/>
  </si>
  <si>
    <t>分</t>
    <rPh sb="0" eb="1">
      <t>フン</t>
    </rPh>
    <phoneticPr fontId="31"/>
  </si>
  <si>
    <t>時間</t>
    <rPh sb="0" eb="2">
      <t>ジカン</t>
    </rPh>
    <phoneticPr fontId="31"/>
  </si>
  <si>
    <t>次のページに続きます</t>
    <rPh sb="0" eb="1">
      <t>ツギ</t>
    </rPh>
    <rPh sb="6" eb="7">
      <t>ツヅ</t>
    </rPh>
    <phoneticPr fontId="31"/>
  </si>
  <si>
    <t>制服支給</t>
    <rPh sb="0" eb="2">
      <t>セイフク</t>
    </rPh>
    <rPh sb="2" eb="4">
      <t>シキュウ</t>
    </rPh>
    <phoneticPr fontId="31"/>
  </si>
  <si>
    <t>　基本的に採用が決定するまで募集を行います。期間を限定する場合は募集期間を記載願います。
　また、途中で募集を取り下げる際は弊協会まで必ずご連絡をお願いいたします。</t>
    <rPh sb="1" eb="4">
      <t>キホンテキ</t>
    </rPh>
    <rPh sb="5" eb="7">
      <t>サイヨウ</t>
    </rPh>
    <rPh sb="8" eb="10">
      <t>ケッテイ</t>
    </rPh>
    <rPh sb="14" eb="16">
      <t>ボシュウ</t>
    </rPh>
    <rPh sb="17" eb="18">
      <t>オコナ</t>
    </rPh>
    <rPh sb="22" eb="24">
      <t>キカン</t>
    </rPh>
    <rPh sb="25" eb="27">
      <t>ゲンテイ</t>
    </rPh>
    <rPh sb="29" eb="31">
      <t>バアイ</t>
    </rPh>
    <rPh sb="32" eb="34">
      <t>ボシュウ</t>
    </rPh>
    <rPh sb="34" eb="36">
      <t>キカン</t>
    </rPh>
    <rPh sb="37" eb="39">
      <t>キサイ</t>
    </rPh>
    <rPh sb="39" eb="40">
      <t>ネガ</t>
    </rPh>
    <rPh sb="49" eb="51">
      <t>トチュウ</t>
    </rPh>
    <rPh sb="52" eb="54">
      <t>ボシュウ</t>
    </rPh>
    <rPh sb="55" eb="56">
      <t>ト</t>
    </rPh>
    <rPh sb="57" eb="58">
      <t>サ</t>
    </rPh>
    <rPh sb="60" eb="61">
      <t>サイ</t>
    </rPh>
    <rPh sb="62" eb="63">
      <t>ヘイ</t>
    </rPh>
    <rPh sb="63" eb="65">
      <t>キョウカイ</t>
    </rPh>
    <rPh sb="67" eb="68">
      <t>カナラ</t>
    </rPh>
    <rPh sb="70" eb="72">
      <t>レンラク</t>
    </rPh>
    <rPh sb="74" eb="75">
      <t>ネガ</t>
    </rPh>
    <phoneticPr fontId="1"/>
  </si>
  <si>
    <t>〒　-</t>
    <phoneticPr fontId="31"/>
  </si>
  <si>
    <t>〒　-</t>
    <phoneticPr fontId="1"/>
  </si>
  <si>
    <t>年　月　日～</t>
    <rPh sb="0" eb="1">
      <t>ネン</t>
    </rPh>
    <rPh sb="2" eb="3">
      <t>ガツ</t>
    </rPh>
    <rPh sb="4" eb="5">
      <t>ニチ</t>
    </rPh>
    <phoneticPr fontId="31"/>
  </si>
  <si>
    <t>（　　）週（　　）日／１ヵ月（　　）日</t>
    <rPh sb="4" eb="5">
      <t>シュウ</t>
    </rPh>
    <rPh sb="9" eb="10">
      <t>ニチ</t>
    </rPh>
    <rPh sb="13" eb="14">
      <t>ツキ</t>
    </rPh>
    <rPh sb="18" eb="19">
      <t>ニチ</t>
    </rPh>
    <phoneticPr fontId="1"/>
  </si>
  <si>
    <t xml:space="preserve"> 無料（　　）食・有料（　　）食 　（有料の場合　　円/１食・１日）</t>
    <rPh sb="1" eb="3">
      <t>ムリョウ</t>
    </rPh>
    <rPh sb="7" eb="8">
      <t>ショク</t>
    </rPh>
    <rPh sb="9" eb="11">
      <t>ユウリョウ</t>
    </rPh>
    <rPh sb="15" eb="16">
      <t>ショク</t>
    </rPh>
    <rPh sb="19" eb="21">
      <t>ユウリョウ</t>
    </rPh>
    <rPh sb="22" eb="24">
      <t>バアイ</t>
    </rPh>
    <rPh sb="26" eb="27">
      <t>エン</t>
    </rPh>
    <rPh sb="29" eb="30">
      <t>ショク</t>
    </rPh>
    <phoneticPr fontId="1"/>
  </si>
  <si>
    <t>②</t>
    <phoneticPr fontId="31"/>
  </si>
  <si>
    <t>③</t>
    <phoneticPr fontId="31"/>
  </si>
  <si>
    <t>※寮からホテルまで徒歩(　　)分</t>
    <phoneticPr fontId="31"/>
  </si>
  <si>
    <t>その他【　　　　】</t>
    <phoneticPr fontId="1"/>
  </si>
  <si>
    <t>コンビニ</t>
    <phoneticPr fontId="1"/>
  </si>
  <si>
    <t>　徒歩（　　）分</t>
    <phoneticPr fontId="31"/>
  </si>
  <si>
    <t>スーパー</t>
    <phoneticPr fontId="1"/>
  </si>
  <si>
    <t>郵便局</t>
    <rPh sb="0" eb="3">
      <t>ユウビンキョク</t>
    </rPh>
    <phoneticPr fontId="1"/>
  </si>
  <si>
    <t>銀行</t>
    <rPh sb="0" eb="2">
      <t>ギンコウ</t>
    </rPh>
    <phoneticPr fontId="1"/>
  </si>
  <si>
    <t>徒歩（　　）分</t>
    <phoneticPr fontId="31"/>
  </si>
  <si>
    <t>徒歩（　　）分</t>
    <phoneticPr fontId="31"/>
  </si>
  <si>
    <t>支給物：</t>
    <rPh sb="0" eb="2">
      <t>シキュウ</t>
    </rPh>
    <rPh sb="2" eb="3">
      <t>ブツ</t>
    </rPh>
    <phoneticPr fontId="31"/>
  </si>
  <si>
    <t>求人掲載申込書</t>
    <rPh sb="0" eb="2">
      <t>キュウジン</t>
    </rPh>
    <rPh sb="2" eb="4">
      <t>ケイサイ</t>
    </rPh>
    <rPh sb="4" eb="7">
      <t>モウシコミショ</t>
    </rPh>
    <phoneticPr fontId="1"/>
  </si>
  <si>
    <t>FAX：03-5473-1759　Mail：info@ieta.oｒ.jp</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</si>
</sst>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quot;円&quot;"/>
    <numFmt numFmtId="177" formatCode="###,###,###&quot;円&quot;"/>
    <numFmt numFmtId="178" formatCode="###,###&quot;円&quot;"/>
    <numFmt numFmtId="179" formatCode="[$-411]ggge&quot;年&quot;m&quot;月&quot;d&quot;日&quot;;@"/>
    <numFmt numFmtId="180" formatCode="#,##0_);[Red]\(#,##0\)"/>
    <numFmt numFmtId="181" formatCode="#,##0_ "/>
    <numFmt numFmtId="182" formatCode="0_ "/>
  </numFmts>
  <fonts count="4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2"/>
      <name val="ＭＳ 明朝"/>
      <family val="1"/>
      <charset val="128"/>
    </font>
    <font>
      <sz val="11"/>
      <name val="ＭＳ 明朝"/>
      <family val="1"/>
      <charset val="128"/>
    </font>
    <font>
      <sz val="12"/>
      <color indexed="8"/>
      <name val="ＭＳ 明朝"/>
      <family val="1"/>
      <charset val="128"/>
    </font>
    <font>
      <b/>
      <sz val="12"/>
      <color indexed="8"/>
      <name val="ＭＳ 明朝"/>
      <family val="1"/>
      <charset val="128"/>
    </font>
    <font>
      <b/>
      <sz val="9"/>
      <color indexed="81"/>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2"/>
      <color theme="1"/>
      <name val="ＭＳ 明朝"/>
      <family val="1"/>
      <charset val="128"/>
    </font>
    <font>
      <u val="double"/>
      <sz val="12"/>
      <color theme="1"/>
      <name val="ＭＳ 明朝"/>
      <family val="1"/>
      <charset val="128"/>
    </font>
    <font>
      <sz val="11"/>
      <color theme="1"/>
      <name val="ＭＳ 明朝"/>
      <family val="1"/>
      <charset val="128"/>
    </font>
    <font>
      <sz val="12"/>
      <color theme="0" tint="-0.499984740745262"/>
      <name val="ＭＳ 明朝"/>
      <family val="1"/>
      <charset val="128"/>
    </font>
    <font>
      <sz val="11"/>
      <color theme="0" tint="-0.499984740745262"/>
      <name val="ＭＳ 明朝"/>
      <family val="1"/>
      <charset val="128"/>
    </font>
    <font>
      <sz val="12"/>
      <color rgb="FFC00000"/>
      <name val="ＭＳ 明朝"/>
      <family val="1"/>
      <charset val="128"/>
    </font>
    <font>
      <b/>
      <sz val="11"/>
      <color theme="1"/>
      <name val="ＭＳ 明朝"/>
      <family val="1"/>
      <charset val="128"/>
    </font>
    <font>
      <b/>
      <sz val="18"/>
      <color theme="1"/>
      <name val="ＭＳ Ｐゴシック"/>
      <family val="3"/>
      <charset val="128"/>
      <scheme val="minor"/>
    </font>
    <font>
      <b/>
      <sz val="12"/>
      <color theme="1"/>
      <name val="ＭＳ 明朝"/>
      <family val="1"/>
      <charset val="128"/>
    </font>
    <font>
      <b/>
      <sz val="14"/>
      <color theme="1"/>
      <name val="ＭＳ 明朝"/>
      <family val="1"/>
      <charset val="128"/>
    </font>
    <font>
      <sz val="9"/>
      <color theme="1"/>
      <name val="ＭＳ 明朝"/>
      <family val="1"/>
      <charset val="128"/>
    </font>
    <font>
      <b/>
      <sz val="14"/>
      <name val="ＭＳ Ｐゴシック"/>
      <family val="3"/>
      <charset val="128"/>
      <scheme val="minor"/>
    </font>
    <font>
      <b/>
      <sz val="18"/>
      <color theme="1"/>
      <name val="ＭＳ 明朝"/>
      <family val="1"/>
      <charset val="128"/>
    </font>
    <font>
      <b/>
      <sz val="8"/>
      <color theme="1"/>
      <name val="ＭＳ 明朝"/>
      <family val="1"/>
      <charset val="128"/>
    </font>
    <font>
      <sz val="14"/>
      <color theme="1"/>
      <name val="ＭＳ 明朝"/>
      <family val="1"/>
      <charset val="128"/>
    </font>
    <font>
      <u/>
      <sz val="16"/>
      <color theme="1"/>
      <name val="ＭＳ 明朝"/>
      <family val="1"/>
      <charset val="128"/>
    </font>
    <font>
      <sz val="10"/>
      <color theme="1"/>
      <name val="ＭＳ 明朝"/>
      <family val="1"/>
      <charset val="128"/>
    </font>
    <font>
      <u/>
      <sz val="14"/>
      <color theme="1"/>
      <name val="ＭＳ 明朝"/>
      <family val="1"/>
      <charset val="128"/>
    </font>
    <font>
      <u/>
      <sz val="12"/>
      <color theme="1"/>
      <name val="ＭＳ 明朝"/>
      <family val="1"/>
      <charset val="128"/>
    </font>
    <font>
      <b/>
      <i/>
      <sz val="14"/>
      <color theme="1"/>
      <name val="ＭＳ 明朝"/>
      <family val="1"/>
      <charset val="128"/>
    </font>
    <font>
      <sz val="6"/>
      <name val="ＭＳ Ｐゴシック"/>
      <family val="3"/>
      <charset val="128"/>
      <scheme val="minor"/>
    </font>
    <font>
      <sz val="8"/>
      <color theme="1"/>
      <name val="ＭＳ 明朝"/>
      <family val="1"/>
      <charset val="128"/>
    </font>
    <font>
      <sz val="9"/>
      <color rgb="FF000000"/>
      <name val="MS UI Gothic"/>
      <family val="3"/>
      <charset val="128"/>
    </font>
    <font>
      <sz val="9"/>
      <color rgb="FF000000"/>
      <name val="Meiryo UI"/>
      <family val="3"/>
      <charset val="128"/>
    </font>
    <font>
      <b/>
      <i/>
      <u/>
      <sz val="11"/>
      <name val="ＭＳ Ｐゴシック"/>
      <family val="3"/>
      <charset val="128"/>
      <scheme val="minor"/>
    </font>
    <font>
      <b/>
      <i/>
      <sz val="18"/>
      <name val="ＭＳ 明朝"/>
      <family val="1"/>
      <charset val="128"/>
    </font>
    <font>
      <b/>
      <sz val="20"/>
      <color theme="1"/>
      <name val="ＭＳ 明朝"/>
      <family val="1"/>
      <charset val="128"/>
    </font>
    <font>
      <sz val="12"/>
      <color theme="1"/>
      <name val="ＭＳ Ｐ明朝"/>
      <family val="1"/>
      <charset val="128"/>
    </font>
    <font>
      <b/>
      <sz val="14"/>
      <color theme="1"/>
      <name val="ＭＳ Ｐ明朝"/>
      <family val="1"/>
      <charset val="128"/>
    </font>
    <font>
      <b/>
      <sz val="10"/>
      <color theme="1"/>
      <name val="ＭＳ 明朝"/>
      <family val="1"/>
      <charset val="128"/>
    </font>
    <font>
      <b/>
      <sz val="10"/>
      <color indexed="8"/>
      <name val="ＭＳ 明朝"/>
      <family val="1"/>
      <charset val="128"/>
    </font>
    <font>
      <sz val="16"/>
      <color theme="1"/>
      <name val="ＭＳ 明朝"/>
      <family val="1"/>
      <charset val="128"/>
    </font>
    <font>
      <sz val="12"/>
      <name val="ＭＳ Ｐゴシック"/>
      <family val="3"/>
      <charset val="128"/>
      <scheme val="minor"/>
    </font>
  </fonts>
  <fills count="8">
    <fill>
      <patternFill patternType="none"/>
    </fill>
    <fill>
      <patternFill patternType="gray125"/>
    </fill>
    <fill>
      <patternFill patternType="solid">
        <fgColor rgb="FFCCCCFF"/>
        <bgColor indexed="64"/>
      </patternFill>
    </fill>
    <fill>
      <patternFill patternType="solid">
        <fgColor rgb="FFFFCC66"/>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theme="4" tint="0.79998168889431442"/>
        <bgColor indexed="64"/>
      </patternFill>
    </fill>
  </fills>
  <borders count="10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right/>
      <top style="hair">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medium">
        <color indexed="64"/>
      </bottom>
      <diagonal/>
    </border>
    <border>
      <left/>
      <right style="hair">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top/>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6" fontId="2" fillId="0" borderId="0" applyFont="0" applyFill="0" applyBorder="0" applyAlignment="0" applyProtection="0">
      <alignment vertical="center"/>
    </xf>
    <xf numFmtId="0" fontId="8" fillId="0" borderId="0">
      <alignment vertical="center"/>
    </xf>
  </cellStyleXfs>
  <cellXfs count="496">
    <xf numFmtId="0" fontId="0" fillId="0" borderId="0" xfId="0">
      <alignment vertical="center"/>
    </xf>
    <xf numFmtId="0" fontId="11" fillId="0" borderId="0" xfId="0" applyFont="1">
      <alignment vertical="center"/>
    </xf>
    <xf numFmtId="58" fontId="11" fillId="0" borderId="0" xfId="0" applyNumberFormat="1" applyFont="1">
      <alignment vertical="center"/>
    </xf>
    <xf numFmtId="0" fontId="12" fillId="0" borderId="0" xfId="0" applyFont="1">
      <alignment vertical="center"/>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0" xfId="0" applyFont="1" applyAlignment="1">
      <alignment horizontal="left" vertical="center" wrapText="1"/>
    </xf>
    <xf numFmtId="177" fontId="11" fillId="0" borderId="3" xfId="0" applyNumberFormat="1" applyFont="1" applyBorder="1" applyAlignment="1">
      <alignment vertical="center" shrinkToFit="1"/>
    </xf>
    <xf numFmtId="177" fontId="11" fillId="0" borderId="4" xfId="0" applyNumberFormat="1" applyFont="1" applyBorder="1" applyAlignment="1">
      <alignment vertical="center" shrinkToFit="1"/>
    </xf>
    <xf numFmtId="177" fontId="11" fillId="0" borderId="5" xfId="0" applyNumberFormat="1" applyFont="1" applyBorder="1" applyAlignment="1">
      <alignment vertical="center" shrinkToFi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6" xfId="0" applyFont="1" applyBorder="1" applyAlignment="1">
      <alignment vertical="center" shrinkToFit="1"/>
    </xf>
    <xf numFmtId="177" fontId="11" fillId="0" borderId="0" xfId="0" applyNumberFormat="1" applyFont="1">
      <alignment vertical="center"/>
    </xf>
    <xf numFmtId="5" fontId="14" fillId="0" borderId="0" xfId="0" applyNumberFormat="1" applyFont="1">
      <alignment vertical="center"/>
    </xf>
    <xf numFmtId="0" fontId="3" fillId="0" borderId="7" xfId="0" applyFont="1" applyFill="1" applyBorder="1">
      <alignment vertical="center"/>
    </xf>
    <xf numFmtId="0" fontId="16" fillId="0" borderId="7" xfId="0" applyFont="1" applyBorder="1" applyAlignment="1">
      <alignment horizontal="center" vertical="center"/>
    </xf>
    <xf numFmtId="0" fontId="3" fillId="0" borderId="8" xfId="0" applyFont="1" applyFill="1" applyBorder="1">
      <alignment vertical="center"/>
    </xf>
    <xf numFmtId="0" fontId="16" fillId="0" borderId="8" xfId="0" applyFont="1" applyBorder="1" applyAlignment="1">
      <alignment horizontal="center" vertical="center"/>
    </xf>
    <xf numFmtId="179" fontId="16" fillId="0" borderId="8" xfId="0" applyNumberFormat="1" applyFont="1" applyBorder="1" applyAlignment="1">
      <alignment horizontal="center" vertical="center"/>
    </xf>
    <xf numFmtId="0" fontId="3" fillId="0" borderId="9" xfId="0" applyFont="1" applyFill="1" applyBorder="1">
      <alignment vertical="center"/>
    </xf>
    <xf numFmtId="0" fontId="16" fillId="0" borderId="9" xfId="0" applyFont="1" applyBorder="1" applyAlignment="1">
      <alignment horizontal="center" vertical="center"/>
    </xf>
    <xf numFmtId="0" fontId="13" fillId="0" borderId="0" xfId="0" applyFont="1" applyAlignment="1">
      <alignment horizontal="left" vertical="center"/>
    </xf>
    <xf numFmtId="0" fontId="0" fillId="0" borderId="0" xfId="0" applyAlignment="1">
      <alignment horizontal="center" vertical="center"/>
    </xf>
    <xf numFmtId="180" fontId="0" fillId="0" borderId="0" xfId="0" applyNumberFormat="1" applyAlignment="1">
      <alignment horizontal="center" vertical="center"/>
    </xf>
    <xf numFmtId="0" fontId="0" fillId="0" borderId="10" xfId="0" applyBorder="1" applyAlignment="1">
      <alignment horizontal="center" vertical="center"/>
    </xf>
    <xf numFmtId="180" fontId="0" fillId="2" borderId="11" xfId="0" applyNumberFormat="1" applyFill="1" applyBorder="1">
      <alignment vertical="center"/>
    </xf>
    <xf numFmtId="180" fontId="0" fillId="3" borderId="10" xfId="0" applyNumberFormat="1" applyFill="1" applyBorder="1">
      <alignment vertical="center"/>
    </xf>
    <xf numFmtId="180" fontId="0" fillId="4" borderId="10" xfId="0" applyNumberFormat="1" applyFill="1" applyBorder="1">
      <alignment vertical="center"/>
    </xf>
    <xf numFmtId="181" fontId="0" fillId="5" borderId="12" xfId="0" applyNumberFormat="1" applyFill="1" applyBorder="1">
      <alignment vertical="center"/>
    </xf>
    <xf numFmtId="181" fontId="0" fillId="5" borderId="10" xfId="0" applyNumberFormat="1" applyFill="1" applyBorder="1">
      <alignment vertical="center"/>
    </xf>
    <xf numFmtId="0" fontId="0" fillId="0" borderId="8" xfId="0" applyBorder="1" applyAlignment="1">
      <alignment horizontal="center" vertical="center"/>
    </xf>
    <xf numFmtId="180" fontId="0" fillId="4" borderId="13" xfId="0" applyNumberFormat="1" applyFill="1" applyBorder="1">
      <alignment vertical="center"/>
    </xf>
    <xf numFmtId="180" fontId="0" fillId="2" borderId="8" xfId="0" applyNumberFormat="1" applyFill="1" applyBorder="1">
      <alignment vertical="center"/>
    </xf>
    <xf numFmtId="180" fontId="0" fillId="0" borderId="8" xfId="0" applyNumberFormat="1" applyFill="1" applyBorder="1">
      <alignment vertical="center"/>
    </xf>
    <xf numFmtId="181" fontId="0" fillId="5" borderId="14" xfId="0" applyNumberFormat="1" applyFill="1" applyBorder="1">
      <alignment vertical="center"/>
    </xf>
    <xf numFmtId="181" fontId="0" fillId="5" borderId="8" xfId="0" applyNumberFormat="1" applyFill="1" applyBorder="1">
      <alignment vertical="center"/>
    </xf>
    <xf numFmtId="0" fontId="0" fillId="0" borderId="15" xfId="0" applyBorder="1" applyAlignment="1">
      <alignment horizontal="center" vertical="center"/>
    </xf>
    <xf numFmtId="180" fontId="0" fillId="0" borderId="0" xfId="0" applyNumberFormat="1">
      <alignment vertical="center"/>
    </xf>
    <xf numFmtId="181" fontId="0" fillId="0" borderId="8" xfId="0" applyNumberFormat="1" applyBorder="1">
      <alignment vertical="center"/>
    </xf>
    <xf numFmtId="181" fontId="0" fillId="0" borderId="10" xfId="0" applyNumberFormat="1" applyBorder="1">
      <alignment vertical="center"/>
    </xf>
    <xf numFmtId="0" fontId="0" fillId="0" borderId="14" xfId="0" applyFill="1" applyBorder="1" applyAlignment="1">
      <alignment horizontal="center" vertical="center"/>
    </xf>
    <xf numFmtId="0" fontId="0" fillId="0" borderId="8" xfId="0" applyFill="1" applyBorder="1" applyAlignment="1">
      <alignment horizontal="center" vertical="center"/>
    </xf>
    <xf numFmtId="181" fontId="0" fillId="0" borderId="8" xfId="0" applyNumberFormat="1" applyFill="1" applyBorder="1">
      <alignment vertical="center"/>
    </xf>
    <xf numFmtId="0" fontId="0" fillId="0" borderId="0" xfId="0" applyFill="1">
      <alignment vertical="center"/>
    </xf>
    <xf numFmtId="0" fontId="0" fillId="0" borderId="12"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shrinkToFit="1"/>
    </xf>
    <xf numFmtId="180" fontId="0" fillId="0" borderId="0" xfId="0" applyNumberFormat="1" applyBorder="1" applyAlignment="1">
      <alignment horizontal="center" vertical="center"/>
    </xf>
    <xf numFmtId="0" fontId="0" fillId="0" borderId="0" xfId="0" applyBorder="1" applyAlignment="1">
      <alignment horizontal="center" vertical="center"/>
    </xf>
    <xf numFmtId="0" fontId="17" fillId="0" borderId="0" xfId="0" applyFont="1" applyBorder="1">
      <alignment vertical="center"/>
    </xf>
    <xf numFmtId="177" fontId="11" fillId="0" borderId="0" xfId="0" applyNumberFormat="1" applyFont="1" applyBorder="1" applyAlignment="1">
      <alignment horizontal="right" vertical="center" shrinkToFit="1"/>
    </xf>
    <xf numFmtId="177" fontId="11" fillId="0" borderId="16" xfId="0" applyNumberFormat="1" applyFont="1" applyBorder="1" applyAlignment="1">
      <alignment horizontal="right" vertical="center" shrinkToFit="1"/>
    </xf>
    <xf numFmtId="0" fontId="18" fillId="0" borderId="17" xfId="0" applyFont="1" applyFill="1" applyBorder="1" applyAlignment="1">
      <alignment horizontal="left" vertical="center"/>
    </xf>
    <xf numFmtId="0" fontId="0" fillId="0" borderId="14" xfId="0" applyFill="1" applyBorder="1" applyAlignment="1">
      <alignment horizontal="center" vertical="center" shrinkToFit="1"/>
    </xf>
    <xf numFmtId="0" fontId="0" fillId="0" borderId="8" xfId="0" applyBorder="1" applyAlignment="1">
      <alignment horizontal="center" vertical="center" shrinkToFit="1"/>
    </xf>
    <xf numFmtId="180" fontId="10" fillId="0" borderId="18" xfId="0" applyNumberFormat="1" applyFont="1" applyBorder="1" applyAlignment="1">
      <alignment horizontal="center" vertical="center"/>
    </xf>
    <xf numFmtId="180" fontId="0" fillId="4" borderId="13" xfId="0" applyNumberFormat="1" applyFill="1" applyBorder="1" applyAlignment="1">
      <alignment horizontal="center" vertical="center" shrinkToFit="1"/>
    </xf>
    <xf numFmtId="180" fontId="10" fillId="0" borderId="9" xfId="0" applyNumberFormat="1" applyFont="1" applyBorder="1" applyAlignment="1">
      <alignment horizontal="center" vertical="center"/>
    </xf>
    <xf numFmtId="180" fontId="0" fillId="2" borderId="8" xfId="0" applyNumberFormat="1" applyFill="1" applyBorder="1" applyAlignment="1">
      <alignment horizontal="center" vertical="center" shrinkToFit="1"/>
    </xf>
    <xf numFmtId="180" fontId="0" fillId="0" borderId="15" xfId="0" applyNumberFormat="1" applyBorder="1" applyAlignment="1">
      <alignment horizontal="center" vertical="center"/>
    </xf>
    <xf numFmtId="180" fontId="0" fillId="3" borderId="10" xfId="0" applyNumberFormat="1" applyFill="1" applyBorder="1" applyAlignment="1">
      <alignment horizontal="center" vertical="center" shrinkToFit="1"/>
    </xf>
    <xf numFmtId="180" fontId="0" fillId="4" borderId="10" xfId="0" applyNumberFormat="1" applyFill="1" applyBorder="1" applyAlignment="1">
      <alignment horizontal="center" vertical="center" shrinkToFit="1"/>
    </xf>
    <xf numFmtId="180" fontId="10" fillId="0" borderId="6" xfId="0" applyNumberFormat="1" applyFont="1" applyBorder="1" applyAlignment="1">
      <alignment horizontal="center" vertical="center"/>
    </xf>
    <xf numFmtId="180" fontId="0" fillId="2" borderId="11" xfId="0" applyNumberFormat="1" applyFill="1" applyBorder="1" applyAlignment="1">
      <alignment horizontal="center" vertical="center" shrinkToFit="1"/>
    </xf>
    <xf numFmtId="180" fontId="0" fillId="0" borderId="9" xfId="0" applyNumberFormat="1" applyBorder="1" applyAlignment="1">
      <alignment horizontal="center" vertical="center"/>
    </xf>
    <xf numFmtId="180" fontId="0" fillId="0" borderId="8" xfId="0" applyNumberFormat="1" applyFill="1" applyBorder="1" applyAlignment="1">
      <alignment horizontal="center" vertical="center" shrinkToFit="1"/>
    </xf>
    <xf numFmtId="0" fontId="10" fillId="0" borderId="19" xfId="0" applyFont="1" applyBorder="1" applyAlignment="1">
      <alignment horizontal="center" vertical="center" shrinkToFit="1"/>
    </xf>
    <xf numFmtId="0" fontId="0" fillId="5" borderId="12" xfId="0" applyFill="1" applyBorder="1" applyAlignment="1">
      <alignment horizontal="center" vertical="center" shrinkToFit="1"/>
    </xf>
    <xf numFmtId="0" fontId="10" fillId="0" borderId="19" xfId="0" applyFont="1" applyBorder="1" applyAlignment="1">
      <alignment horizontal="center" vertical="center" wrapText="1" shrinkToFit="1"/>
    </xf>
    <xf numFmtId="0" fontId="0" fillId="0" borderId="9" xfId="0" applyBorder="1" applyAlignment="1">
      <alignment horizontal="center" vertical="center" wrapText="1"/>
    </xf>
    <xf numFmtId="0" fontId="0" fillId="5" borderId="8" xfId="0" applyFill="1" applyBorder="1" applyAlignment="1">
      <alignment horizontal="center" vertical="center" shrinkToFit="1"/>
    </xf>
    <xf numFmtId="180" fontId="0" fillId="0" borderId="10" xfId="0" applyNumberFormat="1" applyFill="1" applyBorder="1">
      <alignment vertical="center"/>
    </xf>
    <xf numFmtId="180" fontId="0" fillId="0" borderId="15" xfId="0" applyNumberFormat="1" applyBorder="1" applyAlignment="1">
      <alignment horizontal="center" vertical="center" wrapText="1"/>
    </xf>
    <xf numFmtId="180" fontId="0" fillId="0" borderId="9" xfId="0" applyNumberFormat="1" applyFill="1" applyBorder="1">
      <alignment vertical="center"/>
    </xf>
    <xf numFmtId="181" fontId="0" fillId="5" borderId="19" xfId="0" applyNumberFormat="1" applyFill="1" applyBorder="1">
      <alignment vertical="center"/>
    </xf>
    <xf numFmtId="181" fontId="0" fillId="5" borderId="9" xfId="0" applyNumberFormat="1" applyFill="1" applyBorder="1">
      <alignment vertical="center"/>
    </xf>
    <xf numFmtId="181" fontId="0" fillId="0" borderId="9" xfId="0" applyNumberFormat="1" applyBorder="1">
      <alignment vertical="center"/>
    </xf>
    <xf numFmtId="182" fontId="14" fillId="0" borderId="0" xfId="0" applyNumberFormat="1" applyFont="1">
      <alignment vertical="center"/>
    </xf>
    <xf numFmtId="0" fontId="0" fillId="0" borderId="20" xfId="0" applyBorder="1" applyAlignment="1">
      <alignment horizontal="center" vertical="center"/>
    </xf>
    <xf numFmtId="0" fontId="0" fillId="0" borderId="21" xfId="0" applyBorder="1" applyAlignment="1">
      <alignment horizontal="center" vertical="center" shrinkToFit="1"/>
    </xf>
    <xf numFmtId="0" fontId="0" fillId="0" borderId="16" xfId="0" applyBorder="1" applyAlignment="1">
      <alignment horizontal="center" vertical="center"/>
    </xf>
    <xf numFmtId="0" fontId="0" fillId="0" borderId="22" xfId="0" applyBorder="1" applyAlignment="1">
      <alignment vertical="center" shrinkToFit="1"/>
    </xf>
    <xf numFmtId="0" fontId="0" fillId="0" borderId="7" xfId="0" applyBorder="1" applyAlignment="1">
      <alignment vertical="center" shrinkToFit="1"/>
    </xf>
    <xf numFmtId="0" fontId="0" fillId="6" borderId="14" xfId="0" applyFill="1" applyBorder="1" applyAlignment="1">
      <alignment horizontal="center" vertical="center"/>
    </xf>
    <xf numFmtId="0" fontId="0" fillId="6" borderId="12" xfId="0" applyFill="1" applyBorder="1" applyAlignment="1">
      <alignment horizontal="center" vertical="center"/>
    </xf>
    <xf numFmtId="0" fontId="0" fillId="6" borderId="8" xfId="0" applyFill="1" applyBorder="1" applyAlignment="1">
      <alignment horizontal="center" vertical="center"/>
    </xf>
    <xf numFmtId="0" fontId="0" fillId="6" borderId="21" xfId="0" applyFill="1" applyBorder="1" applyAlignment="1">
      <alignment horizontal="center" vertical="center"/>
    </xf>
    <xf numFmtId="0" fontId="0" fillId="6" borderId="10" xfId="0" applyFill="1" applyBorder="1" applyAlignment="1">
      <alignment horizontal="center" vertical="center"/>
    </xf>
    <xf numFmtId="180" fontId="10" fillId="0" borderId="15" xfId="0" applyNumberFormat="1" applyFont="1" applyBorder="1" applyAlignment="1">
      <alignment horizontal="center" vertical="center" wrapText="1"/>
    </xf>
    <xf numFmtId="0" fontId="11" fillId="0" borderId="0" xfId="0" applyFont="1" applyBorder="1" applyAlignment="1">
      <alignment horizontal="left" vertical="center"/>
    </xf>
    <xf numFmtId="177" fontId="11" fillId="0" borderId="4" xfId="0" applyNumberFormat="1" applyFont="1" applyBorder="1">
      <alignmen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distributed" vertical="center"/>
    </xf>
    <xf numFmtId="0" fontId="13" fillId="0" borderId="26" xfId="0" applyFont="1" applyBorder="1" applyAlignment="1">
      <alignment horizontal="left" vertical="center" wrapText="1"/>
    </xf>
    <xf numFmtId="0" fontId="11" fillId="0" borderId="27" xfId="0" applyFont="1" applyBorder="1" applyAlignment="1">
      <alignment horizontal="distributed" vertical="center"/>
    </xf>
    <xf numFmtId="0" fontId="13" fillId="0" borderId="28" xfId="0" applyFont="1" applyBorder="1">
      <alignment vertical="center"/>
    </xf>
    <xf numFmtId="0" fontId="11" fillId="0" borderId="25" xfId="0" applyFont="1" applyBorder="1" applyAlignment="1">
      <alignment horizontal="distributed" vertical="distributed"/>
    </xf>
    <xf numFmtId="0" fontId="11" fillId="0" borderId="29" xfId="0" applyFont="1" applyBorder="1" applyAlignment="1">
      <alignment horizontal="distributed" vertical="distributed"/>
    </xf>
    <xf numFmtId="0" fontId="11" fillId="0" borderId="30" xfId="0" applyFont="1" applyBorder="1" applyAlignment="1">
      <alignment horizontal="distributed" vertical="center"/>
    </xf>
    <xf numFmtId="177" fontId="11" fillId="0" borderId="31" xfId="0" applyNumberFormat="1" applyFont="1" applyBorder="1" applyAlignment="1">
      <alignment vertical="center" shrinkToFit="1"/>
    </xf>
    <xf numFmtId="0" fontId="11" fillId="0" borderId="32" xfId="0" applyFont="1" applyBorder="1" applyAlignment="1">
      <alignment vertical="center" shrinkToFit="1"/>
    </xf>
    <xf numFmtId="0" fontId="13" fillId="0" borderId="33" xfId="0" applyFont="1" applyBorder="1">
      <alignment vertical="center"/>
    </xf>
    <xf numFmtId="0" fontId="11" fillId="0" borderId="0" xfId="0" applyFont="1" applyBorder="1">
      <alignment vertical="center"/>
    </xf>
    <xf numFmtId="0" fontId="11" fillId="0" borderId="34" xfId="0" applyFont="1" applyBorder="1" applyAlignment="1">
      <alignment horizontal="distributed" vertical="distributed"/>
    </xf>
    <xf numFmtId="0" fontId="11" fillId="0" borderId="26" xfId="0" applyFont="1" applyBorder="1" applyAlignment="1">
      <alignment vertical="center" shrinkToFit="1"/>
    </xf>
    <xf numFmtId="0" fontId="11" fillId="0" borderId="30" xfId="0" applyFont="1" applyBorder="1" applyAlignment="1">
      <alignment horizontal="distributed" vertical="distributed"/>
    </xf>
    <xf numFmtId="0" fontId="11" fillId="0" borderId="33" xfId="0" applyFont="1" applyBorder="1">
      <alignment vertical="center"/>
    </xf>
    <xf numFmtId="0" fontId="19" fillId="0" borderId="0" xfId="0" applyFont="1" applyBorder="1" applyAlignment="1">
      <alignment vertical="center"/>
    </xf>
    <xf numFmtId="0" fontId="20" fillId="0" borderId="23" xfId="0" applyFont="1" applyBorder="1" applyAlignment="1">
      <alignment horizontal="center" vertical="center" shrinkToFit="1"/>
    </xf>
    <xf numFmtId="0" fontId="19" fillId="0" borderId="30" xfId="0" applyFont="1" applyBorder="1" applyAlignment="1">
      <alignment vertical="distributed"/>
    </xf>
    <xf numFmtId="0" fontId="19" fillId="0" borderId="0" xfId="0" applyFont="1" applyAlignment="1">
      <alignment horizontal="left" vertical="center"/>
    </xf>
    <xf numFmtId="0" fontId="0" fillId="0" borderId="19" xfId="0" applyFill="1" applyBorder="1" applyAlignment="1">
      <alignment horizontal="center" vertical="center"/>
    </xf>
    <xf numFmtId="0" fontId="13" fillId="0" borderId="0" xfId="0" applyFont="1" applyBorder="1" applyAlignment="1">
      <alignment vertical="center"/>
    </xf>
    <xf numFmtId="0" fontId="17" fillId="0" borderId="0" xfId="0" applyFont="1" applyBorder="1" applyAlignment="1">
      <alignment vertical="center"/>
    </xf>
    <xf numFmtId="0" fontId="0" fillId="0" borderId="21" xfId="0" applyFill="1" applyBorder="1" applyAlignment="1">
      <alignment horizontal="center" vertical="center"/>
    </xf>
    <xf numFmtId="0" fontId="17" fillId="0" borderId="6" xfId="0" applyFont="1" applyBorder="1" applyAlignment="1">
      <alignment vertical="center"/>
    </xf>
    <xf numFmtId="14" fontId="13" fillId="0" borderId="0" xfId="0" applyNumberFormat="1" applyFont="1" applyAlignment="1">
      <alignment horizontal="center" vertical="center"/>
    </xf>
    <xf numFmtId="0" fontId="13" fillId="0" borderId="45" xfId="0" applyFont="1" applyBorder="1" applyAlignment="1">
      <alignment horizontal="left" vertical="center"/>
    </xf>
    <xf numFmtId="0" fontId="13" fillId="0" borderId="44" xfId="0" applyFont="1" applyBorder="1" applyAlignment="1">
      <alignment horizontal="center" vertical="center" shrinkToFit="1"/>
    </xf>
    <xf numFmtId="0" fontId="13" fillId="0" borderId="13" xfId="0" applyFont="1" applyBorder="1" applyAlignment="1">
      <alignment vertical="center"/>
    </xf>
    <xf numFmtId="0" fontId="13" fillId="0" borderId="40" xfId="0" applyFont="1" applyBorder="1" applyAlignment="1">
      <alignment vertical="center"/>
    </xf>
    <xf numFmtId="0" fontId="22" fillId="0" borderId="0" xfId="1" applyFont="1" applyAlignment="1">
      <alignment horizontal="center" vertical="center" shrinkToFit="1"/>
    </xf>
    <xf numFmtId="0" fontId="13" fillId="0" borderId="18" xfId="0" applyFont="1" applyBorder="1" applyAlignment="1">
      <alignment vertical="center"/>
    </xf>
    <xf numFmtId="0" fontId="13" fillId="0" borderId="2" xfId="0" applyFont="1" applyBorder="1" applyAlignment="1">
      <alignment vertical="center"/>
    </xf>
    <xf numFmtId="0" fontId="13" fillId="0" borderId="28" xfId="0" applyFont="1" applyBorder="1" applyAlignment="1">
      <alignment vertical="center"/>
    </xf>
    <xf numFmtId="0" fontId="13" fillId="0" borderId="35" xfId="0" applyFont="1" applyBorder="1" applyAlignment="1">
      <alignment vertical="center"/>
    </xf>
    <xf numFmtId="0" fontId="13" fillId="0" borderId="75" xfId="0" applyFont="1" applyBorder="1" applyAlignment="1">
      <alignment horizontal="left" vertical="center"/>
    </xf>
    <xf numFmtId="0" fontId="13" fillId="0" borderId="44" xfId="0" applyFont="1" applyBorder="1" applyAlignment="1">
      <alignment horizontal="left" vertical="center"/>
    </xf>
    <xf numFmtId="0" fontId="13" fillId="0" borderId="0" xfId="0" applyFont="1" applyAlignment="1">
      <alignment horizontal="center" vertical="center"/>
    </xf>
    <xf numFmtId="0" fontId="13" fillId="0" borderId="41" xfId="0" applyFont="1" applyBorder="1" applyAlignment="1">
      <alignment vertical="center"/>
    </xf>
    <xf numFmtId="0" fontId="23" fillId="0" borderId="0" xfId="0" applyFont="1" applyAlignment="1">
      <alignment horizontal="center" vertical="center" shrinkToFit="1"/>
    </xf>
    <xf numFmtId="0" fontId="25" fillId="0" borderId="0" xfId="0" applyFont="1" applyBorder="1" applyAlignment="1">
      <alignment horizontal="center" vertical="center"/>
    </xf>
    <xf numFmtId="0" fontId="13" fillId="0" borderId="2" xfId="0" applyFont="1" applyBorder="1" applyAlignment="1">
      <alignment horizontal="left" vertical="center"/>
    </xf>
    <xf numFmtId="0" fontId="13" fillId="0" borderId="28"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9" fillId="0" borderId="0" xfId="1" applyAlignment="1">
      <alignment horizontal="center" vertical="center" shrinkToFit="1"/>
    </xf>
    <xf numFmtId="0" fontId="13" fillId="0" borderId="0" xfId="0" applyFont="1" applyBorder="1" applyAlignment="1">
      <alignment horizontal="left" vertical="center" shrinkToFit="1"/>
    </xf>
    <xf numFmtId="0" fontId="22" fillId="0" borderId="0" xfId="1" applyFont="1" applyBorder="1" applyAlignment="1">
      <alignment horizontal="center" vertical="center" shrinkToFit="1"/>
    </xf>
    <xf numFmtId="0" fontId="17" fillId="0" borderId="48" xfId="0" applyFont="1" applyBorder="1" applyAlignment="1">
      <alignment vertical="center"/>
    </xf>
    <xf numFmtId="0" fontId="17" fillId="0" borderId="32" xfId="0" applyFont="1" applyBorder="1" applyAlignment="1">
      <alignment vertical="center"/>
    </xf>
    <xf numFmtId="0" fontId="13" fillId="0" borderId="71" xfId="0" applyFont="1" applyBorder="1" applyAlignment="1">
      <alignment vertical="center"/>
    </xf>
    <xf numFmtId="0" fontId="13" fillId="0" borderId="0" xfId="0" applyFont="1" applyBorder="1" applyAlignment="1">
      <alignment horizontal="center" vertical="center" shrinkToFit="1"/>
    </xf>
    <xf numFmtId="0" fontId="17" fillId="0" borderId="0" xfId="0" applyFont="1" applyBorder="1" applyAlignment="1">
      <alignment horizontal="left" vertical="center" shrinkToFit="1"/>
    </xf>
    <xf numFmtId="0" fontId="37" fillId="0" borderId="0" xfId="0" applyFont="1" applyBorder="1" applyAlignment="1">
      <alignment horizontal="center" vertical="center"/>
    </xf>
    <xf numFmtId="0" fontId="25" fillId="0" borderId="0" xfId="0" applyFont="1" applyBorder="1" applyAlignment="1">
      <alignment horizontal="center" vertical="center"/>
    </xf>
    <xf numFmtId="0" fontId="13" fillId="0" borderId="13" xfId="0" applyFont="1" applyBorder="1" applyAlignment="1">
      <alignment horizontal="left" vertical="center"/>
    </xf>
    <xf numFmtId="0" fontId="13" fillId="0" borderId="2" xfId="0" applyFont="1" applyBorder="1" applyAlignment="1">
      <alignment horizontal="center" vertical="center"/>
    </xf>
    <xf numFmtId="0" fontId="13" fillId="0" borderId="36" xfId="0"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1" xfId="0" applyFont="1" applyBorder="1" applyAlignment="1">
      <alignment horizontal="left" vertical="center"/>
    </xf>
    <xf numFmtId="0" fontId="13" fillId="0" borderId="37" xfId="0" applyFont="1" applyBorder="1" applyAlignment="1">
      <alignment horizontal="left" vertical="center"/>
    </xf>
    <xf numFmtId="0" fontId="13" fillId="0" borderId="0" xfId="0" applyFont="1" applyBorder="1" applyAlignment="1">
      <alignment horizontal="left"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center" vertical="center"/>
    </xf>
    <xf numFmtId="0" fontId="25" fillId="0" borderId="0" xfId="0" applyFont="1" applyBorder="1" applyAlignment="1">
      <alignment horizontal="center" vertical="center"/>
    </xf>
    <xf numFmtId="0" fontId="17" fillId="0" borderId="0" xfId="0" applyFont="1" applyBorder="1" applyAlignment="1">
      <alignment vertical="top"/>
    </xf>
    <xf numFmtId="0" fontId="13" fillId="0" borderId="2" xfId="0" applyFont="1" applyBorder="1" applyAlignment="1">
      <alignment horizontal="center" vertical="center"/>
    </xf>
    <xf numFmtId="0" fontId="9" fillId="0" borderId="2" xfId="1" applyBorder="1" applyAlignment="1">
      <alignment vertical="center"/>
    </xf>
    <xf numFmtId="0" fontId="17" fillId="0" borderId="0" xfId="0" applyFont="1" applyBorder="1" applyAlignment="1">
      <alignment horizontal="center" vertical="center" shrinkToFit="1"/>
    </xf>
    <xf numFmtId="0" fontId="25" fillId="0" borderId="0" xfId="0" applyFont="1" applyBorder="1" applyAlignment="1">
      <alignment vertical="center"/>
    </xf>
    <xf numFmtId="0" fontId="13" fillId="0" borderId="49" xfId="0" applyFont="1" applyBorder="1" applyAlignment="1">
      <alignment vertical="center"/>
    </xf>
    <xf numFmtId="0" fontId="13" fillId="0" borderId="89" xfId="0" applyFont="1" applyBorder="1" applyAlignment="1">
      <alignment horizontal="center" vertical="center"/>
    </xf>
    <xf numFmtId="0" fontId="13" fillId="0" borderId="2" xfId="0" applyFont="1" applyBorder="1" applyAlignment="1"/>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86" xfId="0" applyFont="1" applyBorder="1" applyAlignment="1">
      <alignment horizontal="center" vertical="center" shrinkToFit="1"/>
    </xf>
    <xf numFmtId="0" fontId="13" fillId="0" borderId="53" xfId="0" applyFont="1" applyBorder="1" applyAlignment="1">
      <alignment horizontal="right" vertical="center"/>
    </xf>
    <xf numFmtId="0" fontId="13" fillId="0" borderId="2" xfId="0" applyFont="1" applyBorder="1" applyAlignment="1">
      <alignment horizontal="center" vertical="center" shrinkToFit="1"/>
    </xf>
    <xf numFmtId="0" fontId="25" fillId="0" borderId="77" xfId="0" applyFont="1" applyBorder="1" applyAlignment="1">
      <alignment horizontal="center" vertical="center"/>
    </xf>
    <xf numFmtId="0" fontId="19" fillId="7" borderId="38" xfId="0" applyFont="1" applyFill="1" applyBorder="1" applyAlignment="1">
      <alignment horizontal="center" vertical="center"/>
    </xf>
    <xf numFmtId="0" fontId="17" fillId="7" borderId="4" xfId="0" applyFont="1" applyFill="1" applyBorder="1" applyAlignment="1">
      <alignment horizontal="center" vertical="center" shrinkToFit="1"/>
    </xf>
    <xf numFmtId="0" fontId="17" fillId="7" borderId="49" xfId="0" applyFont="1" applyFill="1" applyBorder="1" applyAlignment="1">
      <alignment horizontal="center" vertical="center"/>
    </xf>
    <xf numFmtId="0" fontId="13" fillId="7" borderId="49" xfId="0" applyFont="1" applyFill="1" applyBorder="1" applyAlignment="1">
      <alignment horizontal="center" vertical="center"/>
    </xf>
    <xf numFmtId="0" fontId="11" fillId="0" borderId="49" xfId="0" applyFont="1" applyBorder="1" applyAlignment="1">
      <alignment horizontal="center" vertical="center"/>
    </xf>
    <xf numFmtId="0" fontId="17" fillId="0" borderId="0" xfId="0" applyFont="1" applyBorder="1" applyAlignment="1">
      <alignment horizontal="right" vertical="center"/>
    </xf>
    <xf numFmtId="0" fontId="17" fillId="7" borderId="94" xfId="0" applyFont="1" applyFill="1" applyBorder="1" applyAlignment="1">
      <alignment horizontal="center" vertical="center" wrapText="1"/>
    </xf>
    <xf numFmtId="0" fontId="13" fillId="0" borderId="37" xfId="0" applyFont="1" applyBorder="1" applyAlignment="1">
      <alignment horizontal="right" vertical="center"/>
    </xf>
    <xf numFmtId="0" fontId="17" fillId="0" borderId="1" xfId="0" applyFont="1" applyBorder="1" applyAlignment="1">
      <alignment horizontal="right" vertical="center"/>
    </xf>
    <xf numFmtId="0" fontId="11" fillId="0" borderId="0" xfId="0" applyFont="1" applyBorder="1" applyAlignment="1">
      <alignment horizontal="center" vertical="center"/>
    </xf>
    <xf numFmtId="0" fontId="13" fillId="0" borderId="100" xfId="0" applyFont="1" applyFill="1" applyBorder="1" applyAlignment="1">
      <alignment horizontal="center" vertical="center"/>
    </xf>
    <xf numFmtId="0" fontId="13" fillId="0" borderId="88" xfId="0" applyFont="1" applyFill="1" applyBorder="1" applyAlignment="1">
      <alignment vertical="center" shrinkToFit="1"/>
    </xf>
    <xf numFmtId="0" fontId="38" fillId="0" borderId="0" xfId="0" applyFont="1" applyAlignment="1">
      <alignment vertical="center"/>
    </xf>
    <xf numFmtId="0" fontId="39" fillId="0" borderId="0" xfId="0" applyFont="1" applyAlignment="1">
      <alignment horizontal="right" vertical="center"/>
    </xf>
    <xf numFmtId="0" fontId="6" fillId="0" borderId="0" xfId="0" applyFont="1" applyAlignment="1">
      <alignment vertical="center"/>
    </xf>
    <xf numFmtId="0" fontId="23" fillId="0" borderId="0" xfId="0" applyFont="1" applyAlignment="1">
      <alignment horizontal="center" vertical="center" shrinkToFit="1"/>
    </xf>
    <xf numFmtId="0" fontId="13" fillId="7" borderId="89" xfId="0" applyFont="1" applyFill="1" applyBorder="1" applyAlignment="1">
      <alignment horizontal="center" vertical="center"/>
    </xf>
    <xf numFmtId="0" fontId="13" fillId="7" borderId="84" xfId="0" applyFont="1" applyFill="1" applyBorder="1" applyAlignment="1">
      <alignment horizontal="center" vertical="center"/>
    </xf>
    <xf numFmtId="0" fontId="17" fillId="7" borderId="27" xfId="0" applyFont="1" applyFill="1" applyBorder="1" applyAlignment="1">
      <alignment horizontal="center" vertical="center" shrinkToFit="1"/>
    </xf>
    <xf numFmtId="0" fontId="17" fillId="7" borderId="86" xfId="0" applyFont="1" applyFill="1" applyBorder="1" applyAlignment="1">
      <alignment horizontal="center" vertical="center" shrinkToFit="1"/>
    </xf>
    <xf numFmtId="0" fontId="13" fillId="0" borderId="2" xfId="0" applyFont="1" applyBorder="1" applyAlignment="1">
      <alignment horizontal="left" vertical="center" indent="1" shrinkToFit="1"/>
    </xf>
    <xf numFmtId="0" fontId="13" fillId="0" borderId="28" xfId="0" applyFont="1" applyBorder="1" applyAlignment="1">
      <alignment horizontal="left" vertical="center" indent="1" shrinkToFit="1"/>
    </xf>
    <xf numFmtId="0" fontId="13" fillId="0" borderId="88" xfId="0" applyFont="1" applyBorder="1" applyAlignment="1">
      <alignment horizontal="left" vertical="center" indent="1" shrinkToFit="1"/>
    </xf>
    <xf numFmtId="0" fontId="13" fillId="0" borderId="79" xfId="0" applyFont="1" applyBorder="1" applyAlignment="1">
      <alignment horizontal="left" vertical="center"/>
    </xf>
    <xf numFmtId="0" fontId="13" fillId="0" borderId="1" xfId="0" applyFont="1" applyBorder="1" applyAlignment="1">
      <alignment horizontal="left" vertical="center"/>
    </xf>
    <xf numFmtId="0" fontId="13" fillId="0" borderId="13" xfId="0" applyFont="1" applyBorder="1" applyAlignment="1">
      <alignment horizontal="center" vertical="center" shrinkToFit="1"/>
    </xf>
    <xf numFmtId="0" fontId="13" fillId="0" borderId="41" xfId="0" applyFont="1" applyBorder="1" applyAlignment="1">
      <alignment horizontal="center" vertical="center" shrinkToFit="1"/>
    </xf>
    <xf numFmtId="0" fontId="19" fillId="7" borderId="3" xfId="0" applyFont="1" applyFill="1" applyBorder="1" applyAlignment="1">
      <alignment horizontal="center" vertical="center"/>
    </xf>
    <xf numFmtId="0" fontId="19" fillId="7" borderId="78" xfId="0" applyFont="1" applyFill="1" applyBorder="1" applyAlignment="1">
      <alignment horizontal="center" vertical="center"/>
    </xf>
    <xf numFmtId="0" fontId="19" fillId="7" borderId="19" xfId="0" applyFont="1" applyFill="1" applyBorder="1" applyAlignment="1">
      <alignment horizontal="center" vertical="center"/>
    </xf>
    <xf numFmtId="0" fontId="19" fillId="7" borderId="61"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86" xfId="0" applyFont="1" applyFill="1" applyBorder="1" applyAlignment="1">
      <alignment horizontal="center" vertical="center"/>
    </xf>
    <xf numFmtId="0" fontId="25" fillId="0" borderId="2" xfId="0" applyFont="1" applyBorder="1" applyAlignment="1">
      <alignment horizontal="center" vertical="center"/>
    </xf>
    <xf numFmtId="0" fontId="25" fillId="0" borderId="53" xfId="0" applyFont="1" applyBorder="1" applyAlignment="1">
      <alignment horizontal="center" vertical="center"/>
    </xf>
    <xf numFmtId="0" fontId="25" fillId="0" borderId="1" xfId="0" applyFont="1" applyBorder="1" applyAlignment="1">
      <alignment horizontal="center" vertical="center"/>
    </xf>
    <xf numFmtId="0" fontId="25" fillId="0" borderId="56" xfId="0" applyFont="1" applyBorder="1" applyAlignment="1">
      <alignment horizontal="center" vertical="center"/>
    </xf>
    <xf numFmtId="0" fontId="25" fillId="0" borderId="6" xfId="0" applyFont="1" applyBorder="1" applyAlignment="1">
      <alignment horizontal="center" vertical="center"/>
    </xf>
    <xf numFmtId="0" fontId="25" fillId="0" borderId="58" xfId="0" applyFont="1" applyBorder="1" applyAlignment="1">
      <alignment horizontal="center" vertical="center"/>
    </xf>
    <xf numFmtId="0" fontId="13" fillId="0" borderId="76" xfId="0" applyFont="1" applyBorder="1" applyAlignment="1">
      <alignment horizontal="center" vertical="center"/>
    </xf>
    <xf numFmtId="0" fontId="13" fillId="0" borderId="11" xfId="0" applyFont="1" applyBorder="1" applyAlignment="1">
      <alignment horizontal="center" vertical="center"/>
    </xf>
    <xf numFmtId="0" fontId="13" fillId="0" borderId="101" xfId="0" applyFont="1" applyBorder="1" applyAlignment="1">
      <alignment horizontal="center" vertical="center"/>
    </xf>
    <xf numFmtId="0" fontId="42" fillId="0" borderId="98" xfId="0" applyFont="1" applyBorder="1" applyAlignment="1">
      <alignment horizontal="center" vertical="center"/>
    </xf>
    <xf numFmtId="0" fontId="42" fillId="0" borderId="0" xfId="0" applyFont="1" applyBorder="1" applyAlignment="1">
      <alignment horizontal="center" vertical="center"/>
    </xf>
    <xf numFmtId="0" fontId="42" fillId="0" borderId="16" xfId="0" applyFont="1" applyBorder="1" applyAlignment="1">
      <alignment horizontal="center" vertical="center"/>
    </xf>
    <xf numFmtId="0" fontId="42" fillId="0" borderId="91" xfId="0" applyFont="1" applyBorder="1" applyAlignment="1">
      <alignment horizontal="center" vertical="center"/>
    </xf>
    <xf numFmtId="0" fontId="42" fillId="0" borderId="6" xfId="0" applyFont="1" applyBorder="1" applyAlignment="1">
      <alignment horizontal="center" vertical="center"/>
    </xf>
    <xf numFmtId="0" fontId="42" fillId="0" borderId="58" xfId="0" applyFont="1" applyBorder="1" applyAlignment="1">
      <alignment horizontal="center" vertical="center"/>
    </xf>
    <xf numFmtId="0" fontId="13" fillId="0" borderId="88" xfId="0" applyFont="1" applyBorder="1" applyAlignment="1">
      <alignment horizontal="center" vertical="top"/>
    </xf>
    <xf numFmtId="0" fontId="13" fillId="0" borderId="2" xfId="0" applyFont="1" applyBorder="1" applyAlignment="1">
      <alignment horizontal="center" vertical="top"/>
    </xf>
    <xf numFmtId="0" fontId="13" fillId="0" borderId="53" xfId="0" applyFont="1" applyBorder="1" applyAlignment="1">
      <alignment horizontal="center" vertical="top"/>
    </xf>
    <xf numFmtId="0" fontId="13" fillId="0" borderId="88" xfId="0" applyFont="1" applyBorder="1" applyAlignment="1">
      <alignment horizontal="center" vertical="center"/>
    </xf>
    <xf numFmtId="0" fontId="13" fillId="0" borderId="2" xfId="0" applyFont="1" applyBorder="1" applyAlignment="1">
      <alignment horizontal="center" vertical="center"/>
    </xf>
    <xf numFmtId="0" fontId="13" fillId="0" borderId="53" xfId="0" applyFont="1" applyBorder="1" applyAlignment="1">
      <alignment horizontal="center" vertical="center"/>
    </xf>
    <xf numFmtId="0" fontId="17" fillId="7" borderId="4" xfId="0" applyFont="1" applyFill="1" applyBorder="1" applyAlignment="1">
      <alignment horizontal="center" vertical="center"/>
    </xf>
    <xf numFmtId="0" fontId="17" fillId="7" borderId="86" xfId="0" applyFont="1" applyFill="1" applyBorder="1" applyAlignment="1">
      <alignment horizontal="center" vertical="center"/>
    </xf>
    <xf numFmtId="0" fontId="17" fillId="7"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28" xfId="0" applyFont="1" applyFill="1" applyBorder="1" applyAlignment="1">
      <alignment horizontal="center" vertical="center"/>
    </xf>
    <xf numFmtId="0" fontId="21" fillId="7" borderId="59" xfId="0" applyFont="1" applyFill="1" applyBorder="1" applyAlignment="1">
      <alignment horizontal="left" vertical="center"/>
    </xf>
    <xf numFmtId="0" fontId="21" fillId="7" borderId="36" xfId="0" applyFont="1" applyFill="1" applyBorder="1" applyAlignment="1">
      <alignment horizontal="left" vertical="center"/>
    </xf>
    <xf numFmtId="0" fontId="21" fillId="7" borderId="46" xfId="0" applyFont="1" applyFill="1" applyBorder="1" applyAlignment="1">
      <alignment horizontal="left" vertical="center"/>
    </xf>
    <xf numFmtId="0" fontId="13" fillId="0" borderId="35" xfId="0" applyFont="1" applyBorder="1" applyAlignment="1">
      <alignment horizontal="left" vertical="center" indent="1"/>
    </xf>
    <xf numFmtId="0" fontId="13" fillId="0" borderId="18" xfId="0" applyFont="1" applyBorder="1" applyAlignment="1">
      <alignment horizontal="left" vertical="center" indent="1"/>
    </xf>
    <xf numFmtId="0" fontId="13" fillId="0" borderId="51" xfId="0" applyFont="1" applyBorder="1" applyAlignment="1">
      <alignment horizontal="left" vertical="center" indent="1"/>
    </xf>
    <xf numFmtId="0" fontId="11" fillId="0" borderId="35" xfId="0" applyFont="1" applyBorder="1" applyAlignment="1">
      <alignment horizontal="left" vertical="center" indent="1"/>
    </xf>
    <xf numFmtId="0" fontId="11" fillId="0" borderId="18" xfId="0" applyFont="1" applyBorder="1" applyAlignment="1">
      <alignment horizontal="left" vertical="center" indent="1"/>
    </xf>
    <xf numFmtId="0" fontId="11" fillId="0" borderId="20" xfId="0" applyFont="1" applyBorder="1" applyAlignment="1">
      <alignment horizontal="left" vertical="center" indent="1"/>
    </xf>
    <xf numFmtId="0" fontId="13" fillId="0" borderId="2" xfId="0" applyFont="1" applyBorder="1" applyAlignment="1">
      <alignment horizontal="center" vertical="center" shrinkToFit="1"/>
    </xf>
    <xf numFmtId="0" fontId="13" fillId="0" borderId="28" xfId="0" applyFont="1" applyBorder="1" applyAlignment="1">
      <alignment horizontal="center" vertical="center" shrinkToFit="1"/>
    </xf>
    <xf numFmtId="0" fontId="13" fillId="7" borderId="49" xfId="0" applyFont="1" applyFill="1" applyBorder="1" applyAlignment="1">
      <alignment horizontal="center"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11" fillId="0" borderId="40" xfId="0" applyFont="1" applyBorder="1" applyAlignment="1">
      <alignment horizontal="center" vertical="center"/>
    </xf>
    <xf numFmtId="0" fontId="11" fillId="0" borderId="54" xfId="0" applyFont="1" applyBorder="1" applyAlignment="1">
      <alignment horizontal="center" vertical="center"/>
    </xf>
    <xf numFmtId="0" fontId="13" fillId="0" borderId="91" xfId="0" applyFont="1" applyBorder="1" applyAlignment="1">
      <alignment horizontal="left" vertical="center" indent="1"/>
    </xf>
    <xf numFmtId="0" fontId="13" fillId="0" borderId="6" xfId="0" applyFont="1" applyBorder="1" applyAlignment="1">
      <alignment horizontal="left" vertical="center" indent="1"/>
    </xf>
    <xf numFmtId="0" fontId="13" fillId="0" borderId="42" xfId="0" applyFont="1" applyBorder="1" applyAlignment="1">
      <alignment horizontal="left" vertical="center" indent="1"/>
    </xf>
    <xf numFmtId="0" fontId="17" fillId="0" borderId="0" xfId="0" applyFont="1" applyBorder="1" applyAlignment="1">
      <alignment horizontal="left"/>
    </xf>
    <xf numFmtId="0" fontId="17" fillId="0" borderId="6" xfId="0" applyFont="1" applyBorder="1" applyAlignment="1">
      <alignment horizontal="left"/>
    </xf>
    <xf numFmtId="0" fontId="17" fillId="0" borderId="59" xfId="0" applyFont="1" applyBorder="1" applyAlignment="1">
      <alignment horizontal="center" vertical="center"/>
    </xf>
    <xf numFmtId="0" fontId="17" fillId="0" borderId="36" xfId="0" applyFont="1" applyBorder="1" applyAlignment="1">
      <alignment horizontal="center" vertical="center"/>
    </xf>
    <xf numFmtId="0" fontId="17" fillId="0" borderId="46" xfId="0" applyFont="1" applyBorder="1" applyAlignment="1">
      <alignment horizontal="center" vertical="center"/>
    </xf>
    <xf numFmtId="0" fontId="17" fillId="7" borderId="55" xfId="0" applyFont="1" applyFill="1" applyBorder="1" applyAlignment="1">
      <alignment horizontal="center" vertical="center" shrinkToFit="1"/>
    </xf>
    <xf numFmtId="0" fontId="17" fillId="7" borderId="78" xfId="0" applyFont="1" applyFill="1" applyBorder="1" applyAlignment="1">
      <alignment horizontal="center" vertical="center" shrinkToFit="1"/>
    </xf>
    <xf numFmtId="0" fontId="17" fillId="7" borderId="50" xfId="0" applyFont="1" applyFill="1" applyBorder="1" applyAlignment="1">
      <alignment horizontal="center" vertical="center" shrinkToFit="1"/>
    </xf>
    <xf numFmtId="0" fontId="17" fillId="7" borderId="74" xfId="0" applyFont="1" applyFill="1" applyBorder="1" applyAlignment="1">
      <alignment horizontal="center" vertical="center" shrinkToFit="1"/>
    </xf>
    <xf numFmtId="0" fontId="17" fillId="7" borderId="57" xfId="0" applyFont="1" applyFill="1" applyBorder="1" applyAlignment="1">
      <alignment horizontal="center" vertical="center" shrinkToFit="1"/>
    </xf>
    <xf numFmtId="0" fontId="17" fillId="7" borderId="61" xfId="0" applyFont="1" applyFill="1" applyBorder="1" applyAlignment="1">
      <alignment horizontal="center" vertical="center" shrinkToFit="1"/>
    </xf>
    <xf numFmtId="0" fontId="13" fillId="7" borderId="4" xfId="0" applyFont="1" applyFill="1" applyBorder="1" applyAlignment="1">
      <alignment horizontal="center" vertical="center"/>
    </xf>
    <xf numFmtId="0" fontId="17" fillId="0" borderId="0" xfId="0" applyFont="1" applyBorder="1" applyAlignment="1">
      <alignment horizontal="left" vertical="center" wrapText="1"/>
    </xf>
    <xf numFmtId="0" fontId="17" fillId="7" borderId="4" xfId="0" applyFont="1" applyFill="1" applyBorder="1" applyAlignment="1">
      <alignment horizontal="center" vertical="center" wrapText="1" shrinkToFit="1"/>
    </xf>
    <xf numFmtId="0" fontId="17" fillId="7" borderId="2" xfId="0" applyFont="1" applyFill="1" applyBorder="1" applyAlignment="1">
      <alignment horizontal="center" vertical="center" shrinkToFit="1"/>
    </xf>
    <xf numFmtId="0" fontId="17" fillId="7" borderId="77" xfId="0" applyFont="1" applyFill="1" applyBorder="1" applyAlignment="1">
      <alignment horizontal="center" vertical="center" shrinkToFit="1"/>
    </xf>
    <xf numFmtId="0" fontId="17" fillId="7" borderId="4" xfId="0" applyFont="1" applyFill="1" applyBorder="1" applyAlignment="1">
      <alignment horizontal="center" vertical="center" shrinkToFit="1"/>
    </xf>
    <xf numFmtId="0" fontId="43" fillId="0" borderId="87" xfId="1" applyFont="1" applyBorder="1" applyAlignment="1">
      <alignment horizontal="center" vertical="center"/>
    </xf>
    <xf numFmtId="0" fontId="3" fillId="0" borderId="77" xfId="0" applyFont="1" applyBorder="1" applyAlignment="1">
      <alignment horizontal="center" vertical="center"/>
    </xf>
    <xf numFmtId="0" fontId="13" fillId="0" borderId="87" xfId="0" applyFont="1" applyFill="1" applyBorder="1" applyAlignment="1">
      <alignment horizontal="center" vertical="center"/>
    </xf>
    <xf numFmtId="0" fontId="13" fillId="0" borderId="77" xfId="0" applyFont="1" applyFill="1" applyBorder="1" applyAlignment="1">
      <alignment horizontal="center" vertical="center"/>
    </xf>
    <xf numFmtId="0" fontId="32" fillId="7" borderId="87" xfId="0" applyFont="1" applyFill="1" applyBorder="1" applyAlignment="1">
      <alignment horizontal="center" vertical="center" wrapText="1"/>
    </xf>
    <xf numFmtId="0" fontId="32" fillId="7" borderId="77" xfId="0" applyFont="1" applyFill="1" applyBorder="1" applyAlignment="1">
      <alignment horizontal="center" vertical="center" wrapText="1"/>
    </xf>
    <xf numFmtId="0" fontId="17" fillId="7" borderId="77" xfId="0" applyFont="1" applyFill="1" applyBorder="1" applyAlignment="1">
      <alignment horizontal="center" vertical="center" wrapText="1"/>
    </xf>
    <xf numFmtId="0" fontId="42" fillId="0" borderId="87" xfId="0" applyFont="1" applyBorder="1" applyAlignment="1">
      <alignment horizontal="center" vertical="center"/>
    </xf>
    <xf numFmtId="0" fontId="42" fillId="0" borderId="77" xfId="0" applyFont="1" applyBorder="1" applyAlignment="1">
      <alignment horizontal="center" vertical="center"/>
    </xf>
    <xf numFmtId="0" fontId="17" fillId="7" borderId="77" xfId="0" applyFont="1" applyFill="1" applyBorder="1" applyAlignment="1">
      <alignment horizontal="center" vertical="center" wrapText="1" shrinkToFit="1"/>
    </xf>
    <xf numFmtId="0" fontId="13" fillId="0" borderId="84" xfId="0" applyFont="1" applyBorder="1" applyAlignment="1">
      <alignment horizontal="center" vertical="center"/>
    </xf>
    <xf numFmtId="0" fontId="13" fillId="7" borderId="6" xfId="0" applyFont="1" applyFill="1" applyBorder="1" applyAlignment="1">
      <alignment horizontal="center" vertical="center"/>
    </xf>
    <xf numFmtId="0" fontId="13" fillId="7" borderId="61" xfId="0" applyFont="1" applyFill="1" applyBorder="1" applyAlignment="1">
      <alignment horizontal="center" vertical="center"/>
    </xf>
    <xf numFmtId="0" fontId="13" fillId="0" borderId="18" xfId="0" applyFont="1" applyBorder="1" applyAlignment="1">
      <alignment horizontal="left" vertical="center"/>
    </xf>
    <xf numFmtId="0" fontId="13" fillId="0" borderId="51" xfId="0" applyFont="1" applyBorder="1" applyAlignment="1">
      <alignment horizontal="left" vertical="center"/>
    </xf>
    <xf numFmtId="0" fontId="11" fillId="0" borderId="59" xfId="0" applyFont="1" applyBorder="1" applyAlignment="1">
      <alignment horizontal="center" vertical="center"/>
    </xf>
    <xf numFmtId="0" fontId="11" fillId="0" borderId="36" xfId="0" applyFont="1" applyBorder="1" applyAlignment="1">
      <alignment horizontal="center" vertical="center"/>
    </xf>
    <xf numFmtId="0" fontId="13" fillId="7" borderId="88" xfId="0" applyFont="1" applyFill="1" applyBorder="1" applyAlignment="1">
      <alignment horizontal="center" vertical="center" shrinkToFit="1"/>
    </xf>
    <xf numFmtId="0" fontId="13" fillId="7" borderId="86" xfId="0" applyFont="1" applyFill="1" applyBorder="1" applyAlignment="1">
      <alignment horizontal="center" vertical="center" shrinkToFit="1"/>
    </xf>
    <xf numFmtId="0" fontId="13" fillId="7" borderId="36" xfId="0" applyFont="1" applyFill="1" applyBorder="1" applyAlignment="1">
      <alignment horizontal="center" vertical="center"/>
    </xf>
    <xf numFmtId="0" fontId="11" fillId="0" borderId="75" xfId="0" applyFont="1" applyBorder="1" applyAlignment="1">
      <alignment horizontal="left" vertical="top" wrapText="1"/>
    </xf>
    <xf numFmtId="0" fontId="11" fillId="0" borderId="44" xfId="0" applyFont="1" applyBorder="1" applyAlignment="1">
      <alignment horizontal="left" vertical="top"/>
    </xf>
    <xf numFmtId="0" fontId="11" fillId="0" borderId="72" xfId="0" applyFont="1" applyBorder="1" applyAlignment="1">
      <alignment horizontal="left" vertical="top"/>
    </xf>
    <xf numFmtId="0" fontId="11" fillId="0" borderId="98" xfId="0" applyFont="1" applyBorder="1" applyAlignment="1">
      <alignment horizontal="left" vertical="top"/>
    </xf>
    <xf numFmtId="0" fontId="11" fillId="0" borderId="0" xfId="0" applyFont="1" applyBorder="1" applyAlignment="1">
      <alignment horizontal="left" vertical="top"/>
    </xf>
    <xf numFmtId="0" fontId="11" fillId="0" borderId="74" xfId="0" applyFont="1" applyBorder="1" applyAlignment="1">
      <alignment horizontal="left" vertical="top"/>
    </xf>
    <xf numFmtId="0" fontId="11" fillId="0" borderId="91" xfId="0" applyFont="1" applyBorder="1" applyAlignment="1">
      <alignment horizontal="left" vertical="top"/>
    </xf>
    <xf numFmtId="0" fontId="11" fillId="0" borderId="6" xfId="0" applyFont="1" applyBorder="1" applyAlignment="1">
      <alignment horizontal="left" vertical="top"/>
    </xf>
    <xf numFmtId="0" fontId="11" fillId="0" borderId="61" xfId="0" applyFont="1" applyBorder="1" applyAlignment="1">
      <alignment horizontal="left" vertical="top"/>
    </xf>
    <xf numFmtId="0" fontId="11" fillId="0" borderId="44" xfId="0" applyFont="1" applyBorder="1" applyAlignment="1">
      <alignment horizontal="left" vertical="top" wrapText="1"/>
    </xf>
    <xf numFmtId="0" fontId="11" fillId="0" borderId="92" xfId="0" applyFont="1" applyBorder="1" applyAlignment="1">
      <alignment horizontal="left" vertical="top"/>
    </xf>
    <xf numFmtId="0" fontId="11" fillId="0" borderId="45" xfId="0" applyFont="1" applyBorder="1" applyAlignment="1">
      <alignment horizontal="left" vertical="top"/>
    </xf>
    <xf numFmtId="0" fontId="11" fillId="0" borderId="42" xfId="0" applyFont="1" applyBorder="1" applyAlignment="1">
      <alignment horizontal="left" vertical="top"/>
    </xf>
    <xf numFmtId="0" fontId="10" fillId="0" borderId="0" xfId="0" applyFont="1" applyBorder="1" applyAlignment="1">
      <alignment horizontal="left" vertical="center"/>
    </xf>
    <xf numFmtId="0" fontId="35" fillId="0" borderId="0" xfId="1"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45" xfId="0" applyFont="1" applyBorder="1" applyAlignment="1">
      <alignment horizontal="center" vertical="center" shrinkToFit="1"/>
    </xf>
    <xf numFmtId="0" fontId="17" fillId="7" borderId="1" xfId="0" applyFont="1" applyFill="1" applyBorder="1" applyAlignment="1">
      <alignment horizontal="center" vertical="distributed"/>
    </xf>
    <xf numFmtId="0" fontId="17" fillId="7" borderId="11" xfId="0" applyFont="1" applyFill="1" applyBorder="1" applyAlignment="1">
      <alignment horizontal="center" vertical="distributed"/>
    </xf>
    <xf numFmtId="0" fontId="17" fillId="7" borderId="94" xfId="0" applyFont="1" applyFill="1" applyBorder="1" applyAlignment="1">
      <alignment horizontal="center" vertical="center" wrapText="1"/>
    </xf>
    <xf numFmtId="0" fontId="17" fillId="7" borderId="96" xfId="0" applyFont="1" applyFill="1" applyBorder="1" applyAlignment="1">
      <alignment horizontal="center" vertical="center" wrapText="1"/>
    </xf>
    <xf numFmtId="0" fontId="13" fillId="7" borderId="13" xfId="0" applyFont="1" applyFill="1" applyBorder="1" applyAlignment="1">
      <alignment horizontal="center" vertical="center"/>
    </xf>
    <xf numFmtId="0" fontId="13" fillId="7" borderId="54" xfId="0" applyFont="1" applyFill="1" applyBorder="1" applyAlignment="1">
      <alignment horizontal="center" vertical="center"/>
    </xf>
    <xf numFmtId="0" fontId="13" fillId="0" borderId="40" xfId="0" applyFont="1" applyBorder="1" applyAlignment="1">
      <alignment horizontal="center" vertical="center"/>
    </xf>
    <xf numFmtId="0" fontId="13" fillId="0" borderId="13" xfId="0" applyFont="1" applyBorder="1" applyAlignment="1">
      <alignment horizontal="center" vertical="center"/>
    </xf>
    <xf numFmtId="0" fontId="17" fillId="7" borderId="94" xfId="0" applyFont="1" applyFill="1" applyBorder="1" applyAlignment="1">
      <alignment horizontal="center" vertical="center"/>
    </xf>
    <xf numFmtId="0" fontId="17" fillId="7" borderId="96" xfId="0" applyFont="1" applyFill="1" applyBorder="1" applyAlignment="1">
      <alignment horizontal="center" vertical="center"/>
    </xf>
    <xf numFmtId="0" fontId="13" fillId="0" borderId="41" xfId="0" applyFont="1" applyBorder="1" applyAlignment="1">
      <alignment horizontal="center" vertical="center"/>
    </xf>
    <xf numFmtId="0" fontId="17" fillId="0" borderId="50" xfId="0" applyFont="1" applyBorder="1" applyAlignment="1">
      <alignment horizontal="left"/>
    </xf>
    <xf numFmtId="0" fontId="17" fillId="7" borderId="95" xfId="0" applyFont="1" applyFill="1" applyBorder="1" applyAlignment="1">
      <alignment horizontal="center" vertical="center"/>
    </xf>
    <xf numFmtId="0" fontId="17" fillId="7" borderId="55" xfId="0" applyFont="1" applyFill="1" applyBorder="1" applyAlignment="1">
      <alignment horizontal="center" vertical="center" textRotation="255"/>
    </xf>
    <xf numFmtId="0" fontId="17" fillId="7" borderId="78" xfId="0" applyFont="1" applyFill="1" applyBorder="1" applyAlignment="1">
      <alignment horizontal="center" vertical="center" textRotation="255"/>
    </xf>
    <xf numFmtId="0" fontId="17" fillId="7" borderId="50" xfId="0" applyFont="1" applyFill="1" applyBorder="1" applyAlignment="1">
      <alignment horizontal="center" vertical="center" textRotation="255"/>
    </xf>
    <xf numFmtId="0" fontId="17" fillId="7" borderId="74" xfId="0" applyFont="1" applyFill="1" applyBorder="1" applyAlignment="1">
      <alignment horizontal="center" vertical="center" textRotation="255"/>
    </xf>
    <xf numFmtId="0" fontId="17" fillId="7" borderId="57" xfId="0" applyFont="1" applyFill="1" applyBorder="1" applyAlignment="1">
      <alignment horizontal="center" vertical="center" textRotation="255"/>
    </xf>
    <xf numFmtId="0" fontId="17" fillId="7" borderId="61" xfId="0" applyFont="1" applyFill="1" applyBorder="1" applyAlignment="1">
      <alignment horizontal="center" vertical="center" textRotation="255"/>
    </xf>
    <xf numFmtId="0" fontId="13" fillId="7" borderId="40" xfId="0" applyFont="1" applyFill="1" applyBorder="1" applyAlignment="1">
      <alignment horizontal="center" vertical="center" shrinkToFit="1"/>
    </xf>
    <xf numFmtId="0" fontId="13" fillId="7" borderId="54" xfId="0" applyFont="1" applyFill="1" applyBorder="1" applyAlignment="1">
      <alignment horizontal="center" vertical="center" shrinkToFit="1"/>
    </xf>
    <xf numFmtId="0" fontId="13" fillId="0" borderId="54" xfId="0" applyFont="1" applyBorder="1" applyAlignment="1">
      <alignment horizontal="center" vertical="center" shrinkToFit="1"/>
    </xf>
    <xf numFmtId="0" fontId="13" fillId="7" borderId="35" xfId="0" applyFont="1" applyFill="1" applyBorder="1" applyAlignment="1">
      <alignment horizontal="center" vertical="center" shrinkToFit="1"/>
    </xf>
    <xf numFmtId="0" fontId="13" fillId="7" borderId="52" xfId="0" applyFont="1" applyFill="1" applyBorder="1" applyAlignment="1">
      <alignment horizontal="center" vertical="center" shrinkToFit="1"/>
    </xf>
    <xf numFmtId="0" fontId="13" fillId="0" borderId="18" xfId="0" applyFont="1" applyBorder="1" applyAlignment="1">
      <alignment horizontal="center" vertical="center" shrinkToFit="1"/>
    </xf>
    <xf numFmtId="0" fontId="13" fillId="0" borderId="52" xfId="0" applyFont="1" applyBorder="1" applyAlignment="1">
      <alignment horizontal="center" vertical="center" shrinkToFit="1"/>
    </xf>
    <xf numFmtId="0" fontId="24" fillId="7" borderId="12" xfId="0" applyFont="1" applyFill="1" applyBorder="1" applyAlignment="1">
      <alignment horizontal="center" vertical="center" wrapText="1"/>
    </xf>
    <xf numFmtId="0" fontId="17" fillId="7" borderId="73" xfId="0" applyFont="1" applyFill="1" applyBorder="1" applyAlignment="1">
      <alignment horizontal="center" vertical="center" wrapText="1"/>
    </xf>
    <xf numFmtId="0" fontId="13" fillId="0" borderId="32" xfId="0" applyFont="1" applyBorder="1" applyAlignment="1">
      <alignment horizontal="center" vertical="center"/>
    </xf>
    <xf numFmtId="0" fontId="13" fillId="0" borderId="13" xfId="0" applyFont="1" applyBorder="1" applyAlignment="1">
      <alignment horizontal="left" vertical="center"/>
    </xf>
    <xf numFmtId="0" fontId="13" fillId="7" borderId="44" xfId="0" applyFont="1" applyFill="1" applyBorder="1" applyAlignment="1">
      <alignment horizontal="center" vertical="center"/>
    </xf>
    <xf numFmtId="0" fontId="13" fillId="7" borderId="72" xfId="0" applyFont="1" applyFill="1" applyBorder="1" applyAlignment="1">
      <alignment horizontal="center" vertical="center"/>
    </xf>
    <xf numFmtId="0" fontId="27" fillId="0" borderId="13" xfId="0" applyFont="1" applyBorder="1" applyAlignment="1">
      <alignment horizontal="center" vertical="center"/>
    </xf>
    <xf numFmtId="0" fontId="13" fillId="0" borderId="2" xfId="0" applyFont="1" applyBorder="1" applyAlignment="1">
      <alignment horizontal="left" vertical="center"/>
    </xf>
    <xf numFmtId="0" fontId="17" fillId="7" borderId="34" xfId="0" applyFont="1" applyFill="1" applyBorder="1" applyAlignment="1">
      <alignment horizontal="center" vertical="center" shrinkToFit="1"/>
    </xf>
    <xf numFmtId="0" fontId="17" fillId="7" borderId="85" xfId="0" applyFont="1" applyFill="1" applyBorder="1" applyAlignment="1">
      <alignment horizontal="center" vertical="center" shrinkToFit="1"/>
    </xf>
    <xf numFmtId="0" fontId="17" fillId="7" borderId="30" xfId="0" applyFont="1" applyFill="1" applyBorder="1" applyAlignment="1">
      <alignment horizontal="center" vertical="center" shrinkToFit="1"/>
    </xf>
    <xf numFmtId="0" fontId="17" fillId="7" borderId="70" xfId="0" applyFont="1" applyFill="1" applyBorder="1" applyAlignment="1">
      <alignment horizontal="center" vertical="center" shrinkToFit="1"/>
    </xf>
    <xf numFmtId="0" fontId="17" fillId="7" borderId="97" xfId="0" applyFont="1" applyFill="1" applyBorder="1" applyAlignment="1">
      <alignment horizontal="center" vertical="center" shrinkToFit="1"/>
    </xf>
    <xf numFmtId="0" fontId="13" fillId="0" borderId="48" xfId="0" applyFont="1" applyBorder="1" applyAlignment="1">
      <alignment horizontal="center" vertical="center" shrinkToFit="1"/>
    </xf>
    <xf numFmtId="0" fontId="37" fillId="0" borderId="0" xfId="0" applyFont="1" applyBorder="1" applyAlignment="1">
      <alignment horizontal="center" vertical="center"/>
    </xf>
    <xf numFmtId="0" fontId="11" fillId="0" borderId="36" xfId="0" applyFont="1" applyBorder="1" applyAlignment="1">
      <alignment horizontal="center" vertical="center" shrinkToFit="1"/>
    </xf>
    <xf numFmtId="0" fontId="11" fillId="0" borderId="46" xfId="0" applyFont="1" applyBorder="1" applyAlignment="1">
      <alignment horizontal="center" vertical="center" shrinkToFit="1"/>
    </xf>
    <xf numFmtId="0" fontId="13" fillId="0" borderId="36" xfId="0" applyFont="1" applyBorder="1" applyAlignment="1">
      <alignment horizontal="center" vertical="center"/>
    </xf>
    <xf numFmtId="0" fontId="13" fillId="0" borderId="88" xfId="0" applyFont="1" applyBorder="1" applyAlignment="1">
      <alignment horizontal="right" vertical="center" shrinkToFit="1"/>
    </xf>
    <xf numFmtId="0" fontId="13" fillId="0" borderId="2" xfId="0" applyFont="1" applyBorder="1" applyAlignment="1">
      <alignment horizontal="right" vertical="center" shrinkToFit="1"/>
    </xf>
    <xf numFmtId="0" fontId="19" fillId="7" borderId="99" xfId="0" applyFont="1" applyFill="1" applyBorder="1" applyAlignment="1">
      <alignment horizontal="center" vertical="center" wrapText="1"/>
    </xf>
    <xf numFmtId="0" fontId="19" fillId="7" borderId="72"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1" fillId="0" borderId="59" xfId="0" applyFont="1" applyBorder="1" applyAlignment="1">
      <alignment horizontal="left" vertical="center" indent="1"/>
    </xf>
    <xf numFmtId="0" fontId="11" fillId="0" borderId="36" xfId="0" applyFont="1" applyBorder="1" applyAlignment="1">
      <alignment horizontal="left" vertical="center" indent="1"/>
    </xf>
    <xf numFmtId="0" fontId="11" fillId="0" borderId="90" xfId="0" applyFont="1" applyBorder="1" applyAlignment="1">
      <alignment horizontal="left" vertical="center" indent="1"/>
    </xf>
    <xf numFmtId="0" fontId="13" fillId="0" borderId="87" xfId="0" applyFont="1" applyBorder="1" applyAlignment="1">
      <alignment horizontal="center" vertical="center"/>
    </xf>
    <xf numFmtId="0" fontId="13" fillId="0" borderId="77" xfId="0" applyFont="1" applyBorder="1" applyAlignment="1">
      <alignment horizontal="center" vertical="center"/>
    </xf>
    <xf numFmtId="0" fontId="13" fillId="0" borderId="93" xfId="0" applyFont="1" applyBorder="1" applyAlignment="1">
      <alignment horizontal="center" vertical="center"/>
    </xf>
    <xf numFmtId="0" fontId="13" fillId="0" borderId="64" xfId="0" applyFont="1" applyBorder="1" applyAlignment="1">
      <alignment horizontal="center" vertical="center"/>
    </xf>
    <xf numFmtId="0" fontId="13" fillId="0" borderId="63" xfId="0" applyFont="1" applyBorder="1" applyAlignment="1">
      <alignment horizontal="center" vertical="center"/>
    </xf>
    <xf numFmtId="0" fontId="17" fillId="0" borderId="0" xfId="0" applyFont="1" applyBorder="1" applyAlignment="1">
      <alignment horizontal="center" vertical="top"/>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5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9" xfId="0" applyFont="1" applyBorder="1" applyAlignment="1">
      <alignment horizontal="center" vertical="center"/>
    </xf>
    <xf numFmtId="0" fontId="17" fillId="0" borderId="6" xfId="0" applyFont="1" applyBorder="1" applyAlignment="1">
      <alignment horizontal="center" vertical="center"/>
    </xf>
    <xf numFmtId="0" fontId="17" fillId="0" borderId="58" xfId="0" applyFont="1" applyBorder="1" applyAlignment="1">
      <alignment horizontal="center" vertical="center"/>
    </xf>
    <xf numFmtId="0" fontId="17" fillId="0" borderId="77" xfId="0" applyFont="1" applyBorder="1" applyAlignment="1">
      <alignment horizontal="center" vertical="center"/>
    </xf>
    <xf numFmtId="0" fontId="24" fillId="7" borderId="62" xfId="0" applyFont="1" applyFill="1" applyBorder="1" applyAlignment="1">
      <alignment horizontal="center" vertical="center"/>
    </xf>
    <xf numFmtId="0" fontId="24" fillId="7" borderId="64" xfId="0" applyFont="1" applyFill="1" applyBorder="1" applyAlignment="1">
      <alignment horizontal="center" vertical="center"/>
    </xf>
    <xf numFmtId="0" fontId="13" fillId="0" borderId="4" xfId="0" applyFont="1" applyBorder="1" applyAlignment="1">
      <alignment horizontal="center" vertical="center"/>
    </xf>
    <xf numFmtId="0" fontId="17" fillId="0" borderId="48" xfId="0" applyFont="1" applyBorder="1" applyAlignment="1">
      <alignment horizontal="left" shrinkToFit="1"/>
    </xf>
    <xf numFmtId="0" fontId="17" fillId="7" borderId="55" xfId="0" applyFont="1" applyFill="1" applyBorder="1" applyAlignment="1">
      <alignment horizontal="center" vertical="center" wrapText="1" shrinkToFit="1"/>
    </xf>
    <xf numFmtId="0" fontId="17" fillId="7" borderId="78" xfId="0" applyFont="1" applyFill="1" applyBorder="1" applyAlignment="1">
      <alignment horizontal="center" vertical="center" wrapText="1" shrinkToFit="1"/>
    </xf>
    <xf numFmtId="0" fontId="17" fillId="7" borderId="50" xfId="0" applyFont="1" applyFill="1" applyBorder="1" applyAlignment="1">
      <alignment horizontal="center" vertical="center" wrapText="1" shrinkToFit="1"/>
    </xf>
    <xf numFmtId="0" fontId="17" fillId="7" borderId="74" xfId="0" applyFont="1" applyFill="1" applyBorder="1" applyAlignment="1">
      <alignment horizontal="center" vertical="center" wrapText="1" shrinkToFit="1"/>
    </xf>
    <xf numFmtId="0" fontId="17" fillId="7" borderId="57" xfId="0" applyFont="1" applyFill="1" applyBorder="1" applyAlignment="1">
      <alignment horizontal="center" vertical="center" wrapText="1" shrinkToFit="1"/>
    </xf>
    <xf numFmtId="0" fontId="17" fillId="7" borderId="61" xfId="0" applyFont="1" applyFill="1" applyBorder="1" applyAlignment="1">
      <alignment horizontal="center" vertical="center" wrapText="1" shrinkToFit="1"/>
    </xf>
    <xf numFmtId="181" fontId="25" fillId="0" borderId="2" xfId="0" applyNumberFormat="1" applyFont="1" applyBorder="1" applyAlignment="1">
      <alignment horizontal="center" vertical="center" shrinkToFit="1"/>
    </xf>
    <xf numFmtId="0" fontId="42" fillId="0" borderId="44" xfId="0" applyFont="1" applyBorder="1" applyAlignment="1">
      <alignment horizontal="center" vertical="center"/>
    </xf>
    <xf numFmtId="0" fontId="13" fillId="0" borderId="44" xfId="0" applyFont="1" applyBorder="1" applyAlignment="1">
      <alignment horizontal="center" vertical="center"/>
    </xf>
    <xf numFmtId="0" fontId="13" fillId="0" borderId="47"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17" fillId="7" borderId="65" xfId="0" applyFont="1" applyFill="1" applyBorder="1" applyAlignment="1">
      <alignment horizontal="center" vertical="center" wrapText="1" shrinkToFit="1"/>
    </xf>
    <xf numFmtId="0" fontId="17" fillId="7" borderId="72" xfId="0" applyFont="1" applyFill="1" applyBorder="1" applyAlignment="1">
      <alignment horizontal="center" vertical="center" wrapText="1" shrinkToFit="1"/>
    </xf>
    <xf numFmtId="0" fontId="19" fillId="7" borderId="27" xfId="0" applyFont="1" applyFill="1" applyBorder="1" applyAlignment="1">
      <alignment horizontal="center" vertical="center" shrinkToFit="1"/>
    </xf>
    <xf numFmtId="0" fontId="19" fillId="7" borderId="86" xfId="0" applyFont="1" applyFill="1" applyBorder="1" applyAlignment="1">
      <alignment horizontal="center" vertical="center" shrinkToFit="1"/>
    </xf>
    <xf numFmtId="0" fontId="11" fillId="0" borderId="2" xfId="0" applyFont="1" applyBorder="1" applyAlignment="1">
      <alignment horizontal="center" vertical="center"/>
    </xf>
    <xf numFmtId="0" fontId="11" fillId="0" borderId="53" xfId="0" applyFont="1" applyBorder="1" applyAlignment="1">
      <alignment horizontal="center" vertical="center"/>
    </xf>
    <xf numFmtId="0" fontId="13" fillId="0" borderId="59" xfId="0" applyFont="1" applyBorder="1" applyAlignment="1">
      <alignment horizontal="center" vertical="center"/>
    </xf>
    <xf numFmtId="0" fontId="40" fillId="7" borderId="27" xfId="0" applyFont="1" applyFill="1" applyBorder="1" applyAlignment="1">
      <alignment horizontal="center" vertical="center" wrapText="1"/>
    </xf>
    <xf numFmtId="0" fontId="40" fillId="7" borderId="2" xfId="0" applyFont="1" applyFill="1" applyBorder="1" applyAlignment="1">
      <alignment horizontal="center" vertical="center"/>
    </xf>
    <xf numFmtId="0" fontId="11" fillId="0" borderId="88" xfId="0" applyFont="1" applyFill="1" applyBorder="1" applyAlignment="1">
      <alignment horizontal="left" vertical="center" indent="1"/>
    </xf>
    <xf numFmtId="0" fontId="11" fillId="0" borderId="2" xfId="0" applyFont="1" applyFill="1" applyBorder="1" applyAlignment="1">
      <alignment horizontal="left" vertical="center" indent="1"/>
    </xf>
    <xf numFmtId="0" fontId="11" fillId="0" borderId="28" xfId="0" applyFont="1" applyFill="1" applyBorder="1" applyAlignment="1">
      <alignment horizontal="left" vertical="center" indent="1"/>
    </xf>
    <xf numFmtId="0" fontId="13" fillId="0" borderId="13" xfId="0" applyFont="1" applyBorder="1" applyAlignment="1">
      <alignment horizontal="left" vertical="center" indent="1"/>
    </xf>
    <xf numFmtId="0" fontId="13" fillId="0" borderId="41" xfId="0" applyFont="1" applyBorder="1" applyAlignment="1">
      <alignment horizontal="left" vertical="center" indent="1"/>
    </xf>
    <xf numFmtId="181" fontId="25" fillId="0" borderId="40" xfId="0" applyNumberFormat="1" applyFont="1" applyBorder="1" applyAlignment="1">
      <alignment horizontal="center" vertical="center"/>
    </xf>
    <xf numFmtId="181" fontId="25" fillId="0" borderId="54" xfId="0" applyNumberFormat="1" applyFont="1" applyBorder="1" applyAlignment="1">
      <alignment horizontal="center" vertical="center"/>
    </xf>
    <xf numFmtId="0" fontId="17" fillId="0" borderId="13" xfId="0" applyFont="1" applyBorder="1" applyAlignment="1">
      <alignment horizontal="left" vertical="center" shrinkToFit="1"/>
    </xf>
    <xf numFmtId="0" fontId="17" fillId="0" borderId="41" xfId="0" applyFont="1" applyBorder="1" applyAlignment="1">
      <alignment horizontal="left" vertical="center" shrinkToFit="1"/>
    </xf>
    <xf numFmtId="0" fontId="19" fillId="7" borderId="82" xfId="0" applyFont="1" applyFill="1" applyBorder="1" applyAlignment="1">
      <alignment horizontal="center" vertical="center"/>
    </xf>
    <xf numFmtId="0" fontId="19" fillId="7" borderId="83" xfId="0" applyFont="1" applyFill="1" applyBorder="1" applyAlignment="1">
      <alignment horizontal="center" vertical="center"/>
    </xf>
    <xf numFmtId="0" fontId="19" fillId="7" borderId="38" xfId="0" applyFont="1" applyFill="1" applyBorder="1" applyAlignment="1">
      <alignment horizontal="center" vertical="center"/>
    </xf>
    <xf numFmtId="0" fontId="11" fillId="0" borderId="43" xfId="0" applyFont="1" applyBorder="1" applyAlignment="1">
      <alignment horizontal="left" vertical="center" indent="1"/>
    </xf>
    <xf numFmtId="0" fontId="11" fillId="0" borderId="66" xfId="0" applyFont="1" applyBorder="1" applyAlignment="1">
      <alignment horizontal="left" vertical="center" indent="1"/>
    </xf>
    <xf numFmtId="0" fontId="11" fillId="0" borderId="75" xfId="0" applyFont="1" applyBorder="1" applyAlignment="1">
      <alignment horizontal="left" vertical="center" indent="1"/>
    </xf>
    <xf numFmtId="0" fontId="11" fillId="0" borderId="44" xfId="0" applyFont="1" applyBorder="1" applyAlignment="1">
      <alignment horizontal="left" vertical="center" indent="1"/>
    </xf>
    <xf numFmtId="0" fontId="11" fillId="0" borderId="92" xfId="0" applyFont="1" applyBorder="1" applyAlignment="1">
      <alignment horizontal="left" vertical="center" indent="1"/>
    </xf>
    <xf numFmtId="0" fontId="11" fillId="0" borderId="91" xfId="0" applyFont="1" applyBorder="1" applyAlignment="1">
      <alignment horizontal="left" vertical="center" indent="1"/>
    </xf>
    <xf numFmtId="0" fontId="11" fillId="0" borderId="6" xfId="0" applyFont="1" applyBorder="1" applyAlignment="1">
      <alignment horizontal="left" vertical="center" indent="1"/>
    </xf>
    <xf numFmtId="0" fontId="11" fillId="0" borderId="42" xfId="0" applyFont="1" applyBorder="1" applyAlignment="1">
      <alignment horizontal="left" vertical="center" indent="1"/>
    </xf>
    <xf numFmtId="0" fontId="17" fillId="7" borderId="55" xfId="0" applyFont="1" applyFill="1" applyBorder="1" applyAlignment="1">
      <alignment horizontal="center" vertical="center"/>
    </xf>
    <xf numFmtId="0" fontId="17" fillId="7" borderId="1" xfId="0" applyFont="1" applyFill="1" applyBorder="1" applyAlignment="1">
      <alignment horizontal="center" vertical="center"/>
    </xf>
    <xf numFmtId="0" fontId="13" fillId="0" borderId="28" xfId="0" applyFont="1" applyBorder="1" applyAlignment="1">
      <alignment horizontal="right" vertical="center" shrinkToFit="1"/>
    </xf>
    <xf numFmtId="0" fontId="11" fillId="0" borderId="91" xfId="0" applyFont="1" applyBorder="1" applyAlignment="1">
      <alignment horizontal="center" vertical="center"/>
    </xf>
    <xf numFmtId="0" fontId="11" fillId="0" borderId="6" xfId="0" applyFont="1" applyBorder="1" applyAlignment="1">
      <alignment horizontal="center" vertical="center"/>
    </xf>
    <xf numFmtId="0" fontId="11" fillId="0" borderId="42" xfId="0" applyFont="1" applyBorder="1" applyAlignment="1">
      <alignment horizontal="center" vertical="center"/>
    </xf>
    <xf numFmtId="0" fontId="13" fillId="0" borderId="51" xfId="0" applyFont="1" applyBorder="1" applyAlignment="1">
      <alignment horizontal="center" vertical="center" shrinkToFit="1"/>
    </xf>
    <xf numFmtId="0" fontId="13" fillId="0" borderId="76" xfId="0" applyFont="1" applyBorder="1" applyAlignment="1">
      <alignment horizontal="left" vertical="center" indent="1"/>
    </xf>
    <xf numFmtId="0" fontId="13" fillId="0" borderId="11" xfId="0" applyFont="1" applyBorder="1" applyAlignment="1">
      <alignment horizontal="left" vertical="center" indent="1"/>
    </xf>
    <xf numFmtId="0" fontId="13" fillId="0" borderId="39" xfId="0" applyFont="1" applyBorder="1" applyAlignment="1">
      <alignment horizontal="left" vertical="center" indent="1"/>
    </xf>
    <xf numFmtId="0" fontId="13" fillId="0" borderId="28" xfId="0" applyFont="1" applyBorder="1" applyAlignment="1">
      <alignment horizontal="center" vertical="center"/>
    </xf>
    <xf numFmtId="0" fontId="17" fillId="7" borderId="27" xfId="0" applyFont="1" applyFill="1" applyBorder="1" applyAlignment="1">
      <alignment horizontal="center" vertical="center" wrapText="1"/>
    </xf>
    <xf numFmtId="0" fontId="17" fillId="7" borderId="86" xfId="0" applyFont="1" applyFill="1" applyBorder="1" applyAlignment="1">
      <alignment horizontal="center" vertical="center" wrapText="1"/>
    </xf>
    <xf numFmtId="0" fontId="17" fillId="7" borderId="78" xfId="0" applyFont="1" applyFill="1" applyBorder="1" applyAlignment="1">
      <alignment horizontal="center" vertical="center"/>
    </xf>
    <xf numFmtId="0" fontId="17" fillId="7" borderId="73" xfId="0" applyFont="1" applyFill="1" applyBorder="1" applyAlignment="1">
      <alignment horizontal="center" vertical="center"/>
    </xf>
    <xf numFmtId="0" fontId="17" fillId="7" borderId="72" xfId="0" applyFont="1" applyFill="1" applyBorder="1" applyAlignment="1">
      <alignment horizontal="center" vertical="center"/>
    </xf>
    <xf numFmtId="0" fontId="17" fillId="7" borderId="74" xfId="0" applyFont="1" applyFill="1" applyBorder="1" applyAlignment="1">
      <alignment horizontal="center" vertical="center"/>
    </xf>
    <xf numFmtId="0" fontId="17" fillId="7" borderId="61" xfId="0" applyFont="1" applyFill="1" applyBorder="1" applyAlignment="1">
      <alignment horizontal="center" vertical="center"/>
    </xf>
    <xf numFmtId="181" fontId="42" fillId="0" borderId="79" xfId="0" applyNumberFormat="1" applyFont="1" applyFill="1" applyBorder="1" applyAlignment="1">
      <alignment horizontal="center" vertical="center"/>
    </xf>
    <xf numFmtId="181" fontId="42" fillId="0" borderId="1" xfId="0" applyNumberFormat="1" applyFont="1" applyFill="1" applyBorder="1" applyAlignment="1">
      <alignment horizontal="center" vertical="center"/>
    </xf>
    <xf numFmtId="181" fontId="42" fillId="0" borderId="76" xfId="0" applyNumberFormat="1" applyFont="1" applyFill="1" applyBorder="1" applyAlignment="1">
      <alignment horizontal="center" vertical="center"/>
    </xf>
    <xf numFmtId="181" fontId="42" fillId="0" borderId="11" xfId="0" applyNumberFormat="1" applyFont="1" applyFill="1" applyBorder="1" applyAlignment="1">
      <alignment horizontal="center" vertical="center"/>
    </xf>
    <xf numFmtId="0" fontId="13" fillId="0" borderId="75" xfId="0" applyFont="1" applyBorder="1" applyAlignment="1">
      <alignment horizontal="center" vertical="center"/>
    </xf>
    <xf numFmtId="0" fontId="17" fillId="7" borderId="49" xfId="0" applyFont="1" applyFill="1" applyBorder="1" applyAlignment="1">
      <alignment horizontal="center" vertical="center"/>
    </xf>
    <xf numFmtId="0" fontId="21" fillId="7" borderId="40" xfId="0" applyFont="1" applyFill="1" applyBorder="1" applyAlignment="1">
      <alignment horizontal="left" vertical="center"/>
    </xf>
    <xf numFmtId="0" fontId="21" fillId="7" borderId="13" xfId="0" applyFont="1" applyFill="1" applyBorder="1" applyAlignment="1">
      <alignment horizontal="left" vertical="center"/>
    </xf>
    <xf numFmtId="0" fontId="21" fillId="7" borderId="41" xfId="0" applyFont="1" applyFill="1" applyBorder="1" applyAlignment="1">
      <alignment horizontal="left" vertical="center"/>
    </xf>
    <xf numFmtId="0" fontId="11" fillId="0" borderId="40" xfId="0" applyFont="1" applyBorder="1" applyAlignment="1">
      <alignment horizontal="left" vertical="center" indent="1"/>
    </xf>
    <xf numFmtId="0" fontId="11" fillId="0" borderId="13" xfId="0" applyFont="1" applyBorder="1" applyAlignment="1">
      <alignment horizontal="left" vertical="center" indent="1"/>
    </xf>
    <xf numFmtId="0" fontId="11" fillId="0" borderId="41" xfId="0" applyFont="1" applyBorder="1" applyAlignment="1">
      <alignment horizontal="left" vertical="center" indent="1"/>
    </xf>
    <xf numFmtId="0" fontId="11" fillId="0" borderId="75"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92" xfId="0" applyFont="1" applyBorder="1" applyAlignment="1">
      <alignment horizontal="center" vertical="center" shrinkToFit="1"/>
    </xf>
    <xf numFmtId="0" fontId="17" fillId="7" borderId="49" xfId="0" applyFont="1" applyFill="1" applyBorder="1" applyAlignment="1">
      <alignment horizontal="center" vertical="center" shrinkToFit="1"/>
    </xf>
    <xf numFmtId="0" fontId="17" fillId="7" borderId="91" xfId="0" applyFont="1" applyFill="1" applyBorder="1" applyAlignment="1">
      <alignment horizontal="center" vertical="center"/>
    </xf>
    <xf numFmtId="0" fontId="17" fillId="7" borderId="6" xfId="0" applyFont="1" applyFill="1" applyBorder="1" applyAlignment="1">
      <alignment horizontal="center" vertical="center"/>
    </xf>
    <xf numFmtId="0" fontId="13" fillId="0" borderId="78" xfId="0" applyFont="1" applyBorder="1" applyAlignment="1">
      <alignment horizontal="left" vertical="center" indent="1"/>
    </xf>
    <xf numFmtId="0" fontId="13" fillId="0" borderId="73" xfId="0" applyFont="1" applyBorder="1" applyAlignment="1">
      <alignment horizontal="left" vertical="center" indent="1"/>
    </xf>
    <xf numFmtId="0" fontId="17" fillId="7" borderId="80" xfId="0" applyFont="1" applyFill="1" applyBorder="1" applyAlignment="1">
      <alignment horizontal="center" vertical="center"/>
    </xf>
    <xf numFmtId="0" fontId="17" fillId="7" borderId="81" xfId="0" applyFont="1" applyFill="1" applyBorder="1" applyAlignment="1">
      <alignment horizontal="center" vertical="center"/>
    </xf>
    <xf numFmtId="0" fontId="17" fillId="7" borderId="13"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177" fontId="20" fillId="0" borderId="67" xfId="0" applyNumberFormat="1" applyFont="1" applyBorder="1" applyAlignment="1">
      <alignment horizontal="center" vertical="center"/>
    </xf>
    <xf numFmtId="177" fontId="20" fillId="0" borderId="24" xfId="0" applyNumberFormat="1" applyFont="1" applyBorder="1" applyAlignment="1">
      <alignment horizontal="center" vertical="center"/>
    </xf>
    <xf numFmtId="177" fontId="11" fillId="0" borderId="2" xfId="0" applyNumberFormat="1" applyFont="1" applyBorder="1" applyAlignment="1">
      <alignment horizontal="right" vertical="center" shrinkToFit="1"/>
    </xf>
    <xf numFmtId="177" fontId="0" fillId="0" borderId="53" xfId="0" applyNumberFormat="1" applyBorder="1" applyAlignment="1">
      <alignment horizontal="right" vertical="center" shrinkToFit="1"/>
    </xf>
    <xf numFmtId="0" fontId="11" fillId="0" borderId="67" xfId="0" applyFont="1" applyBorder="1" applyAlignment="1">
      <alignment horizontal="center" vertical="center"/>
    </xf>
    <xf numFmtId="176" fontId="11" fillId="0" borderId="32" xfId="0" applyNumberFormat="1" applyFont="1" applyBorder="1" applyAlignment="1">
      <alignment horizontal="right" vertical="center" shrinkToFit="1"/>
    </xf>
    <xf numFmtId="176" fontId="11" fillId="0" borderId="60" xfId="0" applyNumberFormat="1" applyFont="1" applyBorder="1" applyAlignment="1">
      <alignment horizontal="right" vertical="center" shrinkToFit="1"/>
    </xf>
    <xf numFmtId="0" fontId="11" fillId="0" borderId="0" xfId="0" applyFont="1" applyBorder="1" applyAlignment="1">
      <alignment horizontal="left" vertical="center"/>
    </xf>
    <xf numFmtId="176" fontId="19" fillId="0" borderId="70" xfId="0" applyNumberFormat="1" applyFont="1" applyBorder="1" applyAlignment="1">
      <alignment horizontal="center" vertical="center"/>
    </xf>
    <xf numFmtId="176" fontId="19" fillId="0" borderId="33" xfId="0" applyNumberFormat="1" applyFont="1" applyBorder="1" applyAlignment="1">
      <alignment horizontal="center" vertical="center"/>
    </xf>
    <xf numFmtId="0" fontId="30" fillId="0" borderId="0" xfId="0" applyFont="1" applyAlignment="1">
      <alignment horizontal="center" vertical="center"/>
    </xf>
    <xf numFmtId="0" fontId="19" fillId="0" borderId="0" xfId="0" applyFont="1" applyBorder="1" applyAlignment="1">
      <alignment horizontal="right" vertical="center"/>
    </xf>
    <xf numFmtId="178" fontId="19" fillId="0" borderId="0" xfId="0" applyNumberFormat="1" applyFont="1" applyBorder="1" applyAlignment="1">
      <alignment horizontal="center" vertical="center"/>
    </xf>
    <xf numFmtId="0" fontId="11" fillId="0" borderId="0" xfId="0" applyFont="1" applyAlignment="1">
      <alignment horizontal="left" vertical="center"/>
    </xf>
    <xf numFmtId="177" fontId="11" fillId="0" borderId="32" xfId="0" applyNumberFormat="1" applyFont="1" applyBorder="1" applyAlignment="1">
      <alignment horizontal="right" vertical="center" shrinkToFit="1"/>
    </xf>
    <xf numFmtId="177" fontId="0" fillId="0" borderId="60" xfId="0" applyNumberFormat="1" applyBorder="1" applyAlignment="1">
      <alignment horizontal="right" vertical="center" shrinkToFit="1"/>
    </xf>
    <xf numFmtId="0" fontId="13" fillId="0" borderId="0" xfId="0" applyFont="1" applyAlignment="1">
      <alignment horizontal="left" vertical="center" wrapText="1"/>
    </xf>
    <xf numFmtId="0" fontId="4" fillId="0" borderId="0" xfId="0" applyFont="1" applyAlignment="1">
      <alignment horizontal="left" vertical="center"/>
    </xf>
    <xf numFmtId="0" fontId="13" fillId="0" borderId="0" xfId="0" applyFont="1" applyAlignment="1">
      <alignment horizontal="left" vertical="center"/>
    </xf>
    <xf numFmtId="0" fontId="26" fillId="0" borderId="0"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indent="1"/>
    </xf>
    <xf numFmtId="177" fontId="11" fillId="0" borderId="1" xfId="0" applyNumberFormat="1" applyFont="1" applyBorder="1" applyAlignment="1">
      <alignment horizontal="right" vertical="center" shrinkToFit="1"/>
    </xf>
    <xf numFmtId="177" fontId="11" fillId="0" borderId="56" xfId="0" applyNumberFormat="1" applyFont="1" applyBorder="1" applyAlignment="1">
      <alignment horizontal="right" vertical="center" shrinkToFit="1"/>
    </xf>
    <xf numFmtId="0" fontId="29" fillId="0" borderId="0" xfId="0" applyFont="1" applyAlignment="1">
      <alignment horizontal="center" vertical="center"/>
    </xf>
    <xf numFmtId="0" fontId="13" fillId="0" borderId="68" xfId="0" applyFont="1" applyBorder="1" applyAlignment="1">
      <alignment horizontal="left" vertical="top" wrapText="1"/>
    </xf>
    <xf numFmtId="0" fontId="13" fillId="0" borderId="69" xfId="0" applyFont="1" applyBorder="1" applyAlignment="1">
      <alignment horizontal="left" vertical="top" wrapText="1"/>
    </xf>
    <xf numFmtId="176" fontId="11" fillId="0" borderId="2" xfId="0" applyNumberFormat="1" applyFont="1" applyBorder="1" applyAlignment="1">
      <alignment horizontal="right" vertical="center" shrinkToFit="1"/>
    </xf>
    <xf numFmtId="176" fontId="11" fillId="0" borderId="53" xfId="0" applyNumberFormat="1" applyFont="1" applyBorder="1" applyAlignment="1">
      <alignment horizontal="right" vertical="center" shrinkToFit="1"/>
    </xf>
  </cellXfs>
  <cellStyles count="4">
    <cellStyle name="ハイパーリンク" xfId="1" builtinId="8"/>
    <cellStyle name="通貨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67</xdr:row>
          <xdr:rowOff>95250</xdr:rowOff>
        </xdr:from>
        <xdr:to>
          <xdr:col>6</xdr:col>
          <xdr:colOff>704850</xdr:colOff>
          <xdr:row>67</xdr:row>
          <xdr:rowOff>247650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67</xdr:row>
          <xdr:rowOff>76200</xdr:rowOff>
        </xdr:from>
        <xdr:to>
          <xdr:col>7</xdr:col>
          <xdr:colOff>228600</xdr:colOff>
          <xdr:row>67</xdr:row>
          <xdr:rowOff>257175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68</xdr:row>
          <xdr:rowOff>76200</xdr:rowOff>
        </xdr:from>
        <xdr:to>
          <xdr:col>6</xdr:col>
          <xdr:colOff>276225</xdr:colOff>
          <xdr:row>68</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まかない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91</xdr:row>
          <xdr:rowOff>47625</xdr:rowOff>
        </xdr:from>
        <xdr:to>
          <xdr:col>6</xdr:col>
          <xdr:colOff>57150</xdr:colOff>
          <xdr:row>91</xdr:row>
          <xdr:rowOff>200025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1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91</xdr:row>
          <xdr:rowOff>38100</xdr:rowOff>
        </xdr:from>
        <xdr:to>
          <xdr:col>6</xdr:col>
          <xdr:colOff>695325</xdr:colOff>
          <xdr:row>91</xdr:row>
          <xdr:rowOff>209550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1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89</xdr:row>
          <xdr:rowOff>19050</xdr:rowOff>
        </xdr:from>
        <xdr:to>
          <xdr:col>5</xdr:col>
          <xdr:colOff>0</xdr:colOff>
          <xdr:row>89</xdr:row>
          <xdr:rowOff>200025</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1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19050</xdr:rowOff>
        </xdr:from>
        <xdr:to>
          <xdr:col>6</xdr:col>
          <xdr:colOff>66675</xdr:colOff>
          <xdr:row>89</xdr:row>
          <xdr:rowOff>200025</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1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90</xdr:row>
          <xdr:rowOff>19050</xdr:rowOff>
        </xdr:from>
        <xdr:to>
          <xdr:col>5</xdr:col>
          <xdr:colOff>0</xdr:colOff>
          <xdr:row>90</xdr:row>
          <xdr:rowOff>200025</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1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90</xdr:row>
          <xdr:rowOff>19050</xdr:rowOff>
        </xdr:from>
        <xdr:to>
          <xdr:col>6</xdr:col>
          <xdr:colOff>66675</xdr:colOff>
          <xdr:row>90</xdr:row>
          <xdr:rowOff>200025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1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2人部屋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90</xdr:row>
          <xdr:rowOff>19050</xdr:rowOff>
        </xdr:from>
        <xdr:to>
          <xdr:col>6</xdr:col>
          <xdr:colOff>809625</xdr:colOff>
          <xdr:row>90</xdr:row>
          <xdr:rowOff>200025</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1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3人部屋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92</xdr:row>
          <xdr:rowOff>9525</xdr:rowOff>
        </xdr:from>
        <xdr:to>
          <xdr:col>5</xdr:col>
          <xdr:colOff>590550</xdr:colOff>
          <xdr:row>92</xdr:row>
          <xdr:rowOff>209550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1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94</xdr:row>
          <xdr:rowOff>9525</xdr:rowOff>
        </xdr:from>
        <xdr:to>
          <xdr:col>5</xdr:col>
          <xdr:colOff>590550</xdr:colOff>
          <xdr:row>94</xdr:row>
          <xdr:rowOff>209550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1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92</xdr:row>
          <xdr:rowOff>9525</xdr:rowOff>
        </xdr:from>
        <xdr:to>
          <xdr:col>6</xdr:col>
          <xdr:colOff>704850</xdr:colOff>
          <xdr:row>92</xdr:row>
          <xdr:rowOff>209550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1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94</xdr:row>
          <xdr:rowOff>9525</xdr:rowOff>
        </xdr:from>
        <xdr:to>
          <xdr:col>6</xdr:col>
          <xdr:colOff>704850</xdr:colOff>
          <xdr:row>94</xdr:row>
          <xdr:rowOff>209550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1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96</xdr:row>
          <xdr:rowOff>19050</xdr:rowOff>
        </xdr:from>
        <xdr:to>
          <xdr:col>8</xdr:col>
          <xdr:colOff>438150</xdr:colOff>
          <xdr:row>96</xdr:row>
          <xdr:rowOff>219075</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1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96</xdr:row>
          <xdr:rowOff>47625</xdr:rowOff>
        </xdr:from>
        <xdr:to>
          <xdr:col>5</xdr:col>
          <xdr:colOff>590550</xdr:colOff>
          <xdr:row>96</xdr:row>
          <xdr:rowOff>209550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1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96</xdr:row>
          <xdr:rowOff>38100</xdr:rowOff>
        </xdr:from>
        <xdr:to>
          <xdr:col>6</xdr:col>
          <xdr:colOff>1038225</xdr:colOff>
          <xdr:row>96</xdr:row>
          <xdr:rowOff>219075</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1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共同使用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97</xdr:row>
          <xdr:rowOff>47625</xdr:rowOff>
        </xdr:from>
        <xdr:to>
          <xdr:col>5</xdr:col>
          <xdr:colOff>590550</xdr:colOff>
          <xdr:row>97</xdr:row>
          <xdr:rowOff>209550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97</xdr:row>
          <xdr:rowOff>47625</xdr:rowOff>
        </xdr:from>
        <xdr:to>
          <xdr:col>9</xdr:col>
          <xdr:colOff>180975</xdr:colOff>
          <xdr:row>97</xdr:row>
          <xdr:rowOff>209550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コイン式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19050</xdr:rowOff>
        </xdr:from>
        <xdr:to>
          <xdr:col>7</xdr:col>
          <xdr:colOff>371475</xdr:colOff>
          <xdr:row>91</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和洋室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102</xdr:row>
          <xdr:rowOff>219075</xdr:rowOff>
        </xdr:from>
        <xdr:to>
          <xdr:col>4</xdr:col>
          <xdr:colOff>190500</xdr:colOff>
          <xdr:row>104</xdr:row>
          <xdr:rowOff>19050</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id="{00000000-0008-0000-01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寮にあり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103</xdr:row>
          <xdr:rowOff>0</xdr:rowOff>
        </xdr:from>
        <xdr:to>
          <xdr:col>6</xdr:col>
          <xdr:colOff>704850</xdr:colOff>
          <xdr:row>104</xdr:row>
          <xdr:rowOff>19050</xdr:rowOff>
        </xdr:to>
        <xdr:sp macro="" textlink="">
          <xdr:nvSpPr>
            <xdr:cNvPr id="15485" name="Check Box 125" hidden="1">
              <a:extLst>
                <a:ext uri="{63B3BB69-23CF-44E3-9099-C40C66FF867C}">
                  <a14:compatExt spid="_x0000_s15485"/>
                </a:ext>
                <a:ext uri="{FF2B5EF4-FFF2-40B4-BE49-F238E27FC236}">
                  <a16:creationId xmlns:a16="http://schemas.microsoft.com/office/drawing/2014/main" id="{00000000-0008-0000-01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103</xdr:row>
          <xdr:rowOff>9525</xdr:rowOff>
        </xdr:from>
        <xdr:to>
          <xdr:col>6</xdr:col>
          <xdr:colOff>28575</xdr:colOff>
          <xdr:row>104</xdr:row>
          <xdr:rowOff>9525</xdr:rowOff>
        </xdr:to>
        <xdr:sp macro="" textlink="">
          <xdr:nvSpPr>
            <xdr:cNvPr id="15486" name="Check Box 126" hidden="1">
              <a:extLst>
                <a:ext uri="{63B3BB69-23CF-44E3-9099-C40C66FF867C}">
                  <a14:compatExt spid="_x0000_s15486"/>
                </a:ext>
                <a:ext uri="{FF2B5EF4-FFF2-40B4-BE49-F238E27FC236}">
                  <a16:creationId xmlns:a16="http://schemas.microsoft.com/office/drawing/2014/main" id="{00000000-0008-0000-01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102</xdr:row>
          <xdr:rowOff>219075</xdr:rowOff>
        </xdr:from>
        <xdr:to>
          <xdr:col>10</xdr:col>
          <xdr:colOff>323850</xdr:colOff>
          <xdr:row>104</xdr:row>
          <xdr:rowOff>19050</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id="{00000000-0008-0000-01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接続なし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103</xdr:row>
          <xdr:rowOff>219075</xdr:rowOff>
        </xdr:from>
        <xdr:to>
          <xdr:col>4</xdr:col>
          <xdr:colOff>200025</xdr:colOff>
          <xdr:row>105</xdr:row>
          <xdr:rowOff>9525</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1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使用可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104</xdr:row>
          <xdr:rowOff>0</xdr:rowOff>
        </xdr:from>
        <xdr:to>
          <xdr:col>6</xdr:col>
          <xdr:colOff>304800</xdr:colOff>
          <xdr:row>104</xdr:row>
          <xdr:rowOff>219075</xdr:rowOff>
        </xdr:to>
        <xdr:sp macro="" textlink="">
          <xdr:nvSpPr>
            <xdr:cNvPr id="15490" name="Check Box 130" hidden="1">
              <a:extLst>
                <a:ext uri="{63B3BB69-23CF-44E3-9099-C40C66FF867C}">
                  <a14:compatExt spid="_x0000_s15490"/>
                </a:ext>
                <a:ext uri="{FF2B5EF4-FFF2-40B4-BE49-F238E27FC236}">
                  <a16:creationId xmlns:a16="http://schemas.microsoft.com/office/drawing/2014/main" id="{00000000-0008-0000-01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使用不可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98</xdr:row>
          <xdr:rowOff>19050</xdr:rowOff>
        </xdr:from>
        <xdr:to>
          <xdr:col>6</xdr:col>
          <xdr:colOff>161925</xdr:colOff>
          <xdr:row>99</xdr:row>
          <xdr:rowOff>9525</xdr:rowOff>
        </xdr:to>
        <xdr:sp macro="" textlink="">
          <xdr:nvSpPr>
            <xdr:cNvPr id="15491" name="Check Box 131" hidden="1">
              <a:extLst>
                <a:ext uri="{63B3BB69-23CF-44E3-9099-C40C66FF867C}">
                  <a14:compatExt spid="_x0000_s15491"/>
                </a:ext>
                <a:ext uri="{FF2B5EF4-FFF2-40B4-BE49-F238E27FC236}">
                  <a16:creationId xmlns:a16="http://schemas.microsoft.com/office/drawing/2014/main" id="{00000000-0008-0000-01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各部屋有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99</xdr:row>
          <xdr:rowOff>38100</xdr:rowOff>
        </xdr:from>
        <xdr:to>
          <xdr:col>6</xdr:col>
          <xdr:colOff>161925</xdr:colOff>
          <xdr:row>99</xdr:row>
          <xdr:rowOff>209550</xdr:rowOff>
        </xdr:to>
        <xdr:sp macro="" textlink="">
          <xdr:nvSpPr>
            <xdr:cNvPr id="15492" name="Check Box 132" hidden="1">
              <a:extLst>
                <a:ext uri="{63B3BB69-23CF-44E3-9099-C40C66FF867C}">
                  <a14:compatExt spid="_x0000_s15492"/>
                </a:ext>
                <a:ext uri="{FF2B5EF4-FFF2-40B4-BE49-F238E27FC236}">
                  <a16:creationId xmlns:a16="http://schemas.microsoft.com/office/drawing/2014/main" id="{00000000-0008-0000-01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各部屋有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100</xdr:row>
          <xdr:rowOff>38100</xdr:rowOff>
        </xdr:from>
        <xdr:to>
          <xdr:col>6</xdr:col>
          <xdr:colOff>171450</xdr:colOff>
          <xdr:row>100</xdr:row>
          <xdr:rowOff>209550</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1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各部屋有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98</xdr:row>
          <xdr:rowOff>28575</xdr:rowOff>
        </xdr:from>
        <xdr:to>
          <xdr:col>7</xdr:col>
          <xdr:colOff>104775</xdr:colOff>
          <xdr:row>98</xdr:row>
          <xdr:rowOff>209550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1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寮で共同使用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99</xdr:row>
          <xdr:rowOff>9525</xdr:rowOff>
        </xdr:from>
        <xdr:to>
          <xdr:col>6</xdr:col>
          <xdr:colOff>981075</xdr:colOff>
          <xdr:row>100</xdr:row>
          <xdr:rowOff>0</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1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共同使用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98</xdr:row>
          <xdr:rowOff>219075</xdr:rowOff>
        </xdr:from>
        <xdr:to>
          <xdr:col>8</xdr:col>
          <xdr:colOff>276225</xdr:colOff>
          <xdr:row>100</xdr:row>
          <xdr:rowOff>0</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1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100</xdr:row>
          <xdr:rowOff>0</xdr:rowOff>
        </xdr:from>
        <xdr:to>
          <xdr:col>8</xdr:col>
          <xdr:colOff>276225</xdr:colOff>
          <xdr:row>100</xdr:row>
          <xdr:rowOff>219075</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1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editAs="oneCell">
    <xdr:from>
      <xdr:col>4</xdr:col>
      <xdr:colOff>209550</xdr:colOff>
      <xdr:row>90</xdr:row>
      <xdr:rowOff>57150</xdr:rowOff>
    </xdr:from>
    <xdr:to>
      <xdr:col>5</xdr:col>
      <xdr:colOff>542925</xdr:colOff>
      <xdr:row>91</xdr:row>
      <xdr:rowOff>28575</xdr:rowOff>
    </xdr:to>
    <xdr:sp macro="" textlink="">
      <xdr:nvSpPr>
        <xdr:cNvPr id="15397" name="AutoShape 37">
          <a:extLst>
            <a:ext uri="{FF2B5EF4-FFF2-40B4-BE49-F238E27FC236}">
              <a16:creationId xmlns:a16="http://schemas.microsoft.com/office/drawing/2014/main" id="{00000000-0008-0000-0100-0000253C0000}"/>
            </a:ext>
          </a:extLst>
        </xdr:cNvPr>
        <xdr:cNvSpPr>
          <a:spLocks noChangeAspect="1" noChangeArrowheads="1"/>
        </xdr:cNvSpPr>
      </xdr:nvSpPr>
      <xdr:spPr bwMode="auto">
        <a:xfrm>
          <a:off x="3067050" y="13973175"/>
          <a:ext cx="733425"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323850</xdr:colOff>
          <xdr:row>13</xdr:row>
          <xdr:rowOff>57150</xdr:rowOff>
        </xdr:from>
        <xdr:to>
          <xdr:col>3</xdr:col>
          <xdr:colOff>314325</xdr:colOff>
          <xdr:row>13</xdr:row>
          <xdr:rowOff>295275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57150</xdr:rowOff>
        </xdr:from>
        <xdr:to>
          <xdr:col>5</xdr:col>
          <xdr:colOff>333375</xdr:colOff>
          <xdr:row>13</xdr:row>
          <xdr:rowOff>295275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13</xdr:row>
          <xdr:rowOff>57150</xdr:rowOff>
        </xdr:from>
        <xdr:to>
          <xdr:col>6</xdr:col>
          <xdr:colOff>542925</xdr:colOff>
          <xdr:row>13</xdr:row>
          <xdr:rowOff>295275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13</xdr:row>
          <xdr:rowOff>57150</xdr:rowOff>
        </xdr:from>
        <xdr:to>
          <xdr:col>8</xdr:col>
          <xdr:colOff>428625</xdr:colOff>
          <xdr:row>13</xdr:row>
          <xdr:rowOff>295275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担当者携帯電話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14</xdr:row>
          <xdr:rowOff>152400</xdr:rowOff>
        </xdr:from>
        <xdr:to>
          <xdr:col>11</xdr:col>
          <xdr:colOff>85725</xdr:colOff>
          <xdr:row>14</xdr:row>
          <xdr:rowOff>390525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14</xdr:row>
          <xdr:rowOff>152400</xdr:rowOff>
        </xdr:from>
        <xdr:to>
          <xdr:col>13</xdr:col>
          <xdr:colOff>209550</xdr:colOff>
          <xdr:row>14</xdr:row>
          <xdr:rowOff>390525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63</xdr:row>
          <xdr:rowOff>47625</xdr:rowOff>
        </xdr:from>
        <xdr:to>
          <xdr:col>5</xdr:col>
          <xdr:colOff>104775</xdr:colOff>
          <xdr:row>63</xdr:row>
          <xdr:rowOff>285750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63</xdr:row>
          <xdr:rowOff>47625</xdr:rowOff>
        </xdr:from>
        <xdr:to>
          <xdr:col>6</xdr:col>
          <xdr:colOff>57150</xdr:colOff>
          <xdr:row>63</xdr:row>
          <xdr:rowOff>285750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67</xdr:row>
          <xdr:rowOff>66675</xdr:rowOff>
        </xdr:from>
        <xdr:to>
          <xdr:col>6</xdr:col>
          <xdr:colOff>171450</xdr:colOff>
          <xdr:row>67</xdr:row>
          <xdr:rowOff>276225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67</xdr:row>
          <xdr:rowOff>57150</xdr:rowOff>
        </xdr:from>
        <xdr:to>
          <xdr:col>10</xdr:col>
          <xdr:colOff>352425</xdr:colOff>
          <xdr:row>67</xdr:row>
          <xdr:rowOff>276225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出勤日のみ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67</xdr:row>
          <xdr:rowOff>57150</xdr:rowOff>
        </xdr:from>
        <xdr:to>
          <xdr:col>13</xdr:col>
          <xdr:colOff>171450</xdr:colOff>
          <xdr:row>67</xdr:row>
          <xdr:rowOff>266700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休日も提供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68</xdr:row>
          <xdr:rowOff>76200</xdr:rowOff>
        </xdr:from>
        <xdr:to>
          <xdr:col>7</xdr:col>
          <xdr:colOff>76200</xdr:colOff>
          <xdr:row>68</xdr:row>
          <xdr:rowOff>257175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68</xdr:row>
          <xdr:rowOff>95250</xdr:rowOff>
        </xdr:from>
        <xdr:to>
          <xdr:col>8</xdr:col>
          <xdr:colOff>495300</xdr:colOff>
          <xdr:row>68</xdr:row>
          <xdr:rowOff>247650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77</xdr:row>
          <xdr:rowOff>85725</xdr:rowOff>
        </xdr:from>
        <xdr:to>
          <xdr:col>5</xdr:col>
          <xdr:colOff>400050</xdr:colOff>
          <xdr:row>77</xdr:row>
          <xdr:rowOff>247650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77</xdr:row>
          <xdr:rowOff>85725</xdr:rowOff>
        </xdr:from>
        <xdr:to>
          <xdr:col>6</xdr:col>
          <xdr:colOff>476250</xdr:colOff>
          <xdr:row>77</xdr:row>
          <xdr:rowOff>257175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85</xdr:row>
          <xdr:rowOff>85725</xdr:rowOff>
        </xdr:from>
        <xdr:to>
          <xdr:col>3</xdr:col>
          <xdr:colOff>152400</xdr:colOff>
          <xdr:row>85</xdr:row>
          <xdr:rowOff>247650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ホテル住所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85</xdr:row>
          <xdr:rowOff>85725</xdr:rowOff>
        </xdr:from>
        <xdr:to>
          <xdr:col>5</xdr:col>
          <xdr:colOff>152400</xdr:colOff>
          <xdr:row>85</xdr:row>
          <xdr:rowOff>247650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寮住所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15</xdr:row>
          <xdr:rowOff>152400</xdr:rowOff>
        </xdr:from>
        <xdr:to>
          <xdr:col>10</xdr:col>
          <xdr:colOff>76200</xdr:colOff>
          <xdr:row>15</xdr:row>
          <xdr:rowOff>314325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15</xdr:row>
          <xdr:rowOff>152400</xdr:rowOff>
        </xdr:from>
        <xdr:to>
          <xdr:col>12</xdr:col>
          <xdr:colOff>390525</xdr:colOff>
          <xdr:row>15</xdr:row>
          <xdr:rowOff>314325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97</xdr:row>
          <xdr:rowOff>38100</xdr:rowOff>
        </xdr:from>
        <xdr:to>
          <xdr:col>6</xdr:col>
          <xdr:colOff>1038225</xdr:colOff>
          <xdr:row>97</xdr:row>
          <xdr:rowOff>219075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共同使用</a:t>
              </a:r>
            </a:p>
          </xdr:txBody>
        </xdr:sp>
        <xdr:clientData/>
      </xdr:twoCellAnchor>
    </mc:Choice>
    <mc:Fallback/>
  </mc:AlternateContent>
  <xdr:twoCellAnchor>
    <xdr:from>
      <xdr:col>0</xdr:col>
      <xdr:colOff>104775</xdr:colOff>
      <xdr:row>41</xdr:row>
      <xdr:rowOff>104774</xdr:rowOff>
    </xdr:from>
    <xdr:to>
      <xdr:col>13</xdr:col>
      <xdr:colOff>352425</xdr:colOff>
      <xdr:row>50</xdr:row>
      <xdr:rowOff>200024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04775" y="11887199"/>
          <a:ext cx="8572500" cy="268605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990599</xdr:colOff>
      <xdr:row>40</xdr:row>
      <xdr:rowOff>180975</xdr:rowOff>
    </xdr:from>
    <xdr:to>
      <xdr:col>10</xdr:col>
      <xdr:colOff>257174</xdr:colOff>
      <xdr:row>42</xdr:row>
      <xdr:rowOff>66675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95399" y="12001500"/>
          <a:ext cx="6086475" cy="49530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貴社の魅力、周辺の観光スポットなど、求人票に記載可能な情報をご自由にお書きください</a:t>
          </a:r>
        </a:p>
      </xdr:txBody>
    </xdr:sp>
    <xdr:clientData/>
  </xdr:twoCellAnchor>
  <xdr:twoCellAnchor>
    <xdr:from>
      <xdr:col>12</xdr:col>
      <xdr:colOff>161925</xdr:colOff>
      <xdr:row>50</xdr:row>
      <xdr:rowOff>133350</xdr:rowOff>
    </xdr:from>
    <xdr:to>
      <xdr:col>13</xdr:col>
      <xdr:colOff>409575</xdr:colOff>
      <xdr:row>51</xdr:row>
      <xdr:rowOff>171450</xdr:rowOff>
    </xdr:to>
    <xdr:sp macro="" textlink="">
      <xdr:nvSpPr>
        <xdr:cNvPr id="4" name="上カーブ矢印 3">
          <a:extLst>
            <a:ext uri="{FF2B5EF4-FFF2-40B4-BE49-F238E27FC236}">
              <a16:creationId xmlns:a16="http://schemas.microsoft.com/office/drawing/2014/main" id="{00000000-0008-0000-0100-000004000000}"/>
            </a:ext>
          </a:extLst>
        </xdr:cNvPr>
        <xdr:cNvSpPr/>
      </xdr:nvSpPr>
      <xdr:spPr>
        <a:xfrm rot="20549847">
          <a:off x="8086725" y="14506575"/>
          <a:ext cx="647700" cy="26670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238125</xdr:colOff>
          <xdr:row>71</xdr:row>
          <xdr:rowOff>28575</xdr:rowOff>
        </xdr:from>
        <xdr:to>
          <xdr:col>6</xdr:col>
          <xdr:colOff>371475</xdr:colOff>
          <xdr:row>71</xdr:row>
          <xdr:rowOff>238125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71</xdr:row>
          <xdr:rowOff>28575</xdr:rowOff>
        </xdr:from>
        <xdr:to>
          <xdr:col>6</xdr:col>
          <xdr:colOff>981075</xdr:colOff>
          <xdr:row>71</xdr:row>
          <xdr:rowOff>238125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71</xdr:row>
          <xdr:rowOff>28575</xdr:rowOff>
        </xdr:from>
        <xdr:to>
          <xdr:col>12</xdr:col>
          <xdr:colOff>95250</xdr:colOff>
          <xdr:row>71</xdr:row>
          <xdr:rowOff>238125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71</xdr:row>
          <xdr:rowOff>28575</xdr:rowOff>
        </xdr:from>
        <xdr:to>
          <xdr:col>13</xdr:col>
          <xdr:colOff>285750</xdr:colOff>
          <xdr:row>71</xdr:row>
          <xdr:rowOff>238125</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100-0000A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94</xdr:row>
          <xdr:rowOff>19050</xdr:rowOff>
        </xdr:from>
        <xdr:to>
          <xdr:col>8</xdr:col>
          <xdr:colOff>19050</xdr:colOff>
          <xdr:row>94</xdr:row>
          <xdr:rowOff>200025</xdr:rowOff>
        </xdr:to>
        <xdr:sp macro="" textlink="">
          <xdr:nvSpPr>
            <xdr:cNvPr id="15526" name="Check Box 166" hidden="1">
              <a:extLst>
                <a:ext uri="{63B3BB69-23CF-44E3-9099-C40C66FF867C}">
                  <a14:compatExt spid="_x0000_s15526"/>
                </a:ext>
                <a:ext uri="{FF2B5EF4-FFF2-40B4-BE49-F238E27FC236}">
                  <a16:creationId xmlns:a16="http://schemas.microsoft.com/office/drawing/2014/main" id="{00000000-0008-0000-0100-0000A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共同使用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97</xdr:row>
          <xdr:rowOff>28575</xdr:rowOff>
        </xdr:from>
        <xdr:to>
          <xdr:col>10</xdr:col>
          <xdr:colOff>66675</xdr:colOff>
          <xdr:row>98</xdr:row>
          <xdr:rowOff>0</xdr:rowOff>
        </xdr:to>
        <xdr:sp macro="" textlink="">
          <xdr:nvSpPr>
            <xdr:cNvPr id="15527" name="Check Box 167" hidden="1">
              <a:extLst>
                <a:ext uri="{63B3BB69-23CF-44E3-9099-C40C66FF867C}">
                  <a14:compatExt spid="_x0000_s15527"/>
                </a:ext>
                <a:ext uri="{FF2B5EF4-FFF2-40B4-BE49-F238E27FC236}">
                  <a16:creationId xmlns:a16="http://schemas.microsoft.com/office/drawing/2014/main" id="{00000000-0008-0000-0100-0000A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84</xdr:row>
          <xdr:rowOff>76200</xdr:rowOff>
        </xdr:from>
        <xdr:to>
          <xdr:col>4</xdr:col>
          <xdr:colOff>19050</xdr:colOff>
          <xdr:row>84</xdr:row>
          <xdr:rowOff>276225</xdr:rowOff>
        </xdr:to>
        <xdr:sp macro="" textlink="">
          <xdr:nvSpPr>
            <xdr:cNvPr id="15528" name="Check Box 168" hidden="1">
              <a:extLst>
                <a:ext uri="{63B3BB69-23CF-44E3-9099-C40C66FF867C}">
                  <a14:compatExt spid="_x0000_s15528"/>
                </a:ext>
                <a:ext uri="{FF2B5EF4-FFF2-40B4-BE49-F238E27FC236}">
                  <a16:creationId xmlns:a16="http://schemas.microsoft.com/office/drawing/2014/main" id="{00000000-0008-0000-0100-0000A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84</xdr:row>
          <xdr:rowOff>76200</xdr:rowOff>
        </xdr:from>
        <xdr:to>
          <xdr:col>2</xdr:col>
          <xdr:colOff>504825</xdr:colOff>
          <xdr:row>84</xdr:row>
          <xdr:rowOff>276225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1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93</xdr:row>
          <xdr:rowOff>19050</xdr:rowOff>
        </xdr:from>
        <xdr:to>
          <xdr:col>5</xdr:col>
          <xdr:colOff>590550</xdr:colOff>
          <xdr:row>93</xdr:row>
          <xdr:rowOff>219075</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1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93</xdr:row>
          <xdr:rowOff>19050</xdr:rowOff>
        </xdr:from>
        <xdr:to>
          <xdr:col>6</xdr:col>
          <xdr:colOff>704850</xdr:colOff>
          <xdr:row>93</xdr:row>
          <xdr:rowOff>219075</xdr:rowOff>
        </xdr:to>
        <xdr:sp macro="" textlink="">
          <xdr:nvSpPr>
            <xdr:cNvPr id="15531" name="Check Box 171" hidden="1">
              <a:extLst>
                <a:ext uri="{63B3BB69-23CF-44E3-9099-C40C66FF867C}">
                  <a14:compatExt spid="_x0000_s15531"/>
                </a:ext>
                <a:ext uri="{FF2B5EF4-FFF2-40B4-BE49-F238E27FC236}">
                  <a16:creationId xmlns:a16="http://schemas.microsoft.com/office/drawing/2014/main" id="{00000000-0008-0000-0100-0000A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100</xdr:row>
          <xdr:rowOff>9525</xdr:rowOff>
        </xdr:from>
        <xdr:to>
          <xdr:col>6</xdr:col>
          <xdr:colOff>981075</xdr:colOff>
          <xdr:row>101</xdr:row>
          <xdr:rowOff>0</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1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共同使用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1038225</xdr:colOff>
          <xdr:row>102</xdr:row>
          <xdr:rowOff>219075</xdr:rowOff>
        </xdr:from>
        <xdr:to>
          <xdr:col>8</xdr:col>
          <xdr:colOff>495300</xdr:colOff>
          <xdr:row>104</xdr:row>
          <xdr:rowOff>19050</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1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館内無線LAN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95</xdr:row>
          <xdr:rowOff>19050</xdr:rowOff>
        </xdr:from>
        <xdr:to>
          <xdr:col>5</xdr:col>
          <xdr:colOff>590550</xdr:colOff>
          <xdr:row>95</xdr:row>
          <xdr:rowOff>219075</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1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95</xdr:row>
          <xdr:rowOff>19050</xdr:rowOff>
        </xdr:from>
        <xdr:to>
          <xdr:col>6</xdr:col>
          <xdr:colOff>704850</xdr:colOff>
          <xdr:row>95</xdr:row>
          <xdr:rowOff>219075</xdr:rowOff>
        </xdr:to>
        <xdr:sp macro="" textlink="">
          <xdr:nvSpPr>
            <xdr:cNvPr id="15535" name="Check Box 175" hidden="1">
              <a:extLst>
                <a:ext uri="{63B3BB69-23CF-44E3-9099-C40C66FF867C}">
                  <a14:compatExt spid="_x0000_s15535"/>
                </a:ext>
                <a:ext uri="{FF2B5EF4-FFF2-40B4-BE49-F238E27FC236}">
                  <a16:creationId xmlns:a16="http://schemas.microsoft.com/office/drawing/2014/main" id="{00000000-0008-0000-0100-0000A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14</xdr:row>
          <xdr:rowOff>133350</xdr:rowOff>
        </xdr:from>
        <xdr:to>
          <xdr:col>3</xdr:col>
          <xdr:colOff>457200</xdr:colOff>
          <xdr:row>14</xdr:row>
          <xdr:rowOff>381000</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id="{00000000-0008-0000-0100-0000B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翌月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57150</xdr:rowOff>
        </xdr:from>
        <xdr:to>
          <xdr:col>5</xdr:col>
          <xdr:colOff>180975</xdr:colOff>
          <xdr:row>14</xdr:row>
          <xdr:rowOff>304800</xdr:rowOff>
        </xdr:to>
        <xdr:sp macro="" textlink="">
          <xdr:nvSpPr>
            <xdr:cNvPr id="15537" name="Check Box 177" hidden="1">
              <a:extLst>
                <a:ext uri="{63B3BB69-23CF-44E3-9099-C40C66FF867C}">
                  <a14:compatExt spid="_x0000_s15537"/>
                </a:ext>
                <a:ext uri="{FF2B5EF4-FFF2-40B4-BE49-F238E27FC236}">
                  <a16:creationId xmlns:a16="http://schemas.microsoft.com/office/drawing/2014/main" id="{00000000-0008-0000-0100-0000B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247650</xdr:rowOff>
        </xdr:from>
        <xdr:to>
          <xdr:col>5</xdr:col>
          <xdr:colOff>552450</xdr:colOff>
          <xdr:row>14</xdr:row>
          <xdr:rowOff>485775</xdr:rowOff>
        </xdr:to>
        <xdr:sp macro="" textlink="">
          <xdr:nvSpPr>
            <xdr:cNvPr id="15538" name="Check Box 178" hidden="1">
              <a:extLst>
                <a:ext uri="{63B3BB69-23CF-44E3-9099-C40C66FF867C}">
                  <a14:compatExt spid="_x0000_s15538"/>
                </a:ext>
                <a:ext uri="{FF2B5EF4-FFF2-40B4-BE49-F238E27FC236}">
                  <a16:creationId xmlns:a16="http://schemas.microsoft.com/office/drawing/2014/main" id="{00000000-0008-0000-0100-0000B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指定日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49"/>
  <sheetViews>
    <sheetView view="pageBreakPreview" zoomScale="85" zoomScaleNormal="85" zoomScaleSheetLayoutView="85" workbookViewId="0">
      <pane xSplit="2" ySplit="2" topLeftCell="C3" activePane="bottomRight" state="frozen"/>
      <selection pane="topRight" activeCell="C1" sqref="C1"/>
      <selection pane="bottomLeft" activeCell="A3" sqref="A3"/>
      <selection pane="bottomRight" activeCell="D4" sqref="D4"/>
    </sheetView>
  </sheetViews>
  <sheetFormatPr defaultRowHeight="12.75" x14ac:dyDescent="0.25"/>
  <cols>
    <col min="1" max="1" width="2.59765625" style="24" bestFit="1" customWidth="1"/>
    <col min="2" max="2" width="12.1328125" style="47" customWidth="1"/>
    <col min="3" max="3" width="6.59765625" style="24" customWidth="1"/>
    <col min="4" max="4" width="6.59765625" style="82" customWidth="1"/>
    <col min="5" max="5" width="13.265625" style="39" customWidth="1"/>
    <col min="6" max="6" width="10.265625" style="39" customWidth="1"/>
    <col min="7" max="7" width="14.1328125" style="39" bestFit="1" customWidth="1"/>
    <col min="8" max="8" width="10.3984375" style="39" customWidth="1"/>
    <col min="9" max="9" width="16.73046875" style="39" customWidth="1"/>
    <col min="10" max="10" width="13.265625" style="39" hidden="1" customWidth="1"/>
    <col min="11" max="12" width="13" hidden="1" customWidth="1"/>
    <col min="13" max="13" width="18.1328125" hidden="1" customWidth="1"/>
    <col min="14" max="14" width="14.265625" hidden="1" customWidth="1"/>
  </cols>
  <sheetData>
    <row r="1" spans="1:14" ht="60" customHeight="1" x14ac:dyDescent="0.25">
      <c r="B1" s="54"/>
      <c r="C1" s="83"/>
      <c r="D1" s="80"/>
      <c r="E1" s="57" t="s">
        <v>15</v>
      </c>
      <c r="F1" s="59" t="s">
        <v>16</v>
      </c>
      <c r="G1" s="61" t="s">
        <v>82</v>
      </c>
      <c r="H1" s="64" t="s">
        <v>17</v>
      </c>
      <c r="I1" s="90" t="s">
        <v>83</v>
      </c>
      <c r="J1" s="66" t="s">
        <v>74</v>
      </c>
      <c r="K1" s="68" t="s">
        <v>18</v>
      </c>
      <c r="L1" s="70" t="s">
        <v>75</v>
      </c>
      <c r="M1" s="71" t="s">
        <v>76</v>
      </c>
      <c r="N1" s="71" t="s">
        <v>73</v>
      </c>
    </row>
    <row r="2" spans="1:14" ht="17.25" customHeight="1" x14ac:dyDescent="0.25">
      <c r="B2" s="55" t="s">
        <v>19</v>
      </c>
      <c r="C2" s="84" t="s">
        <v>79</v>
      </c>
      <c r="D2" s="81" t="s">
        <v>80</v>
      </c>
      <c r="E2" s="58" t="s">
        <v>100</v>
      </c>
      <c r="F2" s="60" t="s">
        <v>81</v>
      </c>
      <c r="G2" s="62" t="s">
        <v>20</v>
      </c>
      <c r="H2" s="65" t="s">
        <v>21</v>
      </c>
      <c r="I2" s="63" t="s">
        <v>22</v>
      </c>
      <c r="J2" s="67" t="s">
        <v>23</v>
      </c>
      <c r="K2" s="69" t="s">
        <v>9</v>
      </c>
      <c r="L2" s="69" t="s">
        <v>24</v>
      </c>
      <c r="M2" s="72"/>
      <c r="N2" s="56"/>
    </row>
    <row r="3" spans="1:14" ht="16.5" customHeight="1" x14ac:dyDescent="0.25">
      <c r="A3" s="47">
        <v>1</v>
      </c>
      <c r="B3" s="85" t="s">
        <v>50</v>
      </c>
      <c r="C3" s="87">
        <v>719</v>
      </c>
      <c r="D3" s="88">
        <f>IF(C3&gt;=700,C3,700)</f>
        <v>719</v>
      </c>
      <c r="E3" s="33">
        <f>D3*8*22</f>
        <v>126544</v>
      </c>
      <c r="F3" s="34">
        <v>-12000</v>
      </c>
      <c r="G3" s="28">
        <f>E3+F3</f>
        <v>114544</v>
      </c>
      <c r="H3" s="27">
        <f>E3*0.2</f>
        <v>25308.800000000003</v>
      </c>
      <c r="I3" s="29">
        <f t="shared" ref="I3:I47" si="0">G3-H3</f>
        <v>89235.199999999997</v>
      </c>
      <c r="J3" s="35">
        <f t="shared" ref="J3:J47" si="1">I3-51818</f>
        <v>37417.199999999997</v>
      </c>
      <c r="K3" s="30">
        <v>-50000</v>
      </c>
      <c r="L3" s="30">
        <f t="shared" ref="L3:L47" si="2">I3+K3</f>
        <v>39235.199999999997</v>
      </c>
      <c r="M3" s="37">
        <f t="shared" ref="M3:M47" si="3">L3*11</f>
        <v>431587.19999999995</v>
      </c>
      <c r="N3" s="40">
        <f t="shared" ref="N3:N47" si="4">M3+30000</f>
        <v>461587.19999999995</v>
      </c>
    </row>
    <row r="4" spans="1:14" s="45" customFormat="1" ht="17.25" customHeight="1" x14ac:dyDescent="0.25">
      <c r="A4" s="48">
        <v>2</v>
      </c>
      <c r="B4" s="42" t="s">
        <v>37</v>
      </c>
      <c r="C4" s="32">
        <v>654</v>
      </c>
      <c r="D4" s="117">
        <f t="shared" ref="D4:D48" si="5">IF(C4&gt;=700,C4,700)</f>
        <v>700</v>
      </c>
      <c r="E4" s="33">
        <f>D4*8*22</f>
        <v>123200</v>
      </c>
      <c r="F4" s="34">
        <v>-12000</v>
      </c>
      <c r="G4" s="28">
        <f>E4+F4</f>
        <v>111200</v>
      </c>
      <c r="H4" s="27">
        <f>E4*0.2</f>
        <v>24640</v>
      </c>
      <c r="I4" s="29">
        <f t="shared" si="0"/>
        <v>86560</v>
      </c>
      <c r="J4" s="35">
        <f t="shared" si="1"/>
        <v>34742</v>
      </c>
      <c r="K4" s="30">
        <v>-44000</v>
      </c>
      <c r="L4" s="30">
        <f t="shared" si="2"/>
        <v>42560</v>
      </c>
      <c r="M4" s="37">
        <f t="shared" si="3"/>
        <v>468160</v>
      </c>
      <c r="N4" s="40">
        <f t="shared" si="4"/>
        <v>498160</v>
      </c>
    </row>
    <row r="5" spans="1:14" s="48" customFormat="1" ht="17.25" customHeight="1" x14ac:dyDescent="0.25">
      <c r="A5" s="47">
        <v>3</v>
      </c>
      <c r="B5" s="42" t="s">
        <v>32</v>
      </c>
      <c r="C5" s="32">
        <v>653</v>
      </c>
      <c r="D5" s="117">
        <f t="shared" si="5"/>
        <v>700</v>
      </c>
      <c r="E5" s="33">
        <f t="shared" ref="E5:E47" si="6">D5*8*22</f>
        <v>123200</v>
      </c>
      <c r="F5" s="34">
        <v>-12000</v>
      </c>
      <c r="G5" s="28">
        <f t="shared" ref="G5:G47" si="7">E5+F5</f>
        <v>111200</v>
      </c>
      <c r="H5" s="27">
        <f t="shared" ref="H5:H47" si="8">E5*0.2</f>
        <v>24640</v>
      </c>
      <c r="I5" s="29">
        <f t="shared" si="0"/>
        <v>86560</v>
      </c>
      <c r="J5" s="35">
        <f t="shared" si="1"/>
        <v>34742</v>
      </c>
      <c r="K5" s="37">
        <v>-44000</v>
      </c>
      <c r="L5" s="37">
        <f t="shared" si="2"/>
        <v>42560</v>
      </c>
      <c r="M5" s="37">
        <f t="shared" si="3"/>
        <v>468160</v>
      </c>
      <c r="N5" s="40">
        <f t="shared" si="4"/>
        <v>498160</v>
      </c>
    </row>
    <row r="6" spans="1:14" ht="17.25" customHeight="1" x14ac:dyDescent="0.25">
      <c r="A6" s="48">
        <v>4</v>
      </c>
      <c r="B6" s="42" t="s">
        <v>41</v>
      </c>
      <c r="C6" s="32">
        <v>685</v>
      </c>
      <c r="D6" s="117">
        <f t="shared" si="5"/>
        <v>700</v>
      </c>
      <c r="E6" s="33">
        <f t="shared" si="6"/>
        <v>123200</v>
      </c>
      <c r="F6" s="34">
        <v>-12000</v>
      </c>
      <c r="G6" s="28">
        <f t="shared" si="7"/>
        <v>111200</v>
      </c>
      <c r="H6" s="27">
        <f t="shared" si="8"/>
        <v>24640</v>
      </c>
      <c r="I6" s="29">
        <f t="shared" si="0"/>
        <v>86560</v>
      </c>
      <c r="J6" s="35">
        <f t="shared" si="1"/>
        <v>34742</v>
      </c>
      <c r="K6" s="30">
        <v>-48000</v>
      </c>
      <c r="L6" s="30">
        <f t="shared" si="2"/>
        <v>38560</v>
      </c>
      <c r="M6" s="37">
        <f t="shared" si="3"/>
        <v>424160</v>
      </c>
      <c r="N6" s="40">
        <f t="shared" si="4"/>
        <v>454160</v>
      </c>
    </row>
    <row r="7" spans="1:14" ht="17.25" customHeight="1" x14ac:dyDescent="0.25">
      <c r="A7" s="47">
        <v>5</v>
      </c>
      <c r="B7" s="42" t="s">
        <v>35</v>
      </c>
      <c r="C7" s="32">
        <v>654</v>
      </c>
      <c r="D7" s="117">
        <f t="shared" si="5"/>
        <v>700</v>
      </c>
      <c r="E7" s="33">
        <f t="shared" si="6"/>
        <v>123200</v>
      </c>
      <c r="F7" s="34">
        <v>-12000</v>
      </c>
      <c r="G7" s="28">
        <f t="shared" si="7"/>
        <v>111200</v>
      </c>
      <c r="H7" s="27">
        <f t="shared" si="8"/>
        <v>24640</v>
      </c>
      <c r="I7" s="29">
        <f t="shared" si="0"/>
        <v>86560</v>
      </c>
      <c r="J7" s="35">
        <f t="shared" si="1"/>
        <v>34742</v>
      </c>
      <c r="K7" s="30">
        <v>-44000</v>
      </c>
      <c r="L7" s="30">
        <f t="shared" si="2"/>
        <v>42560</v>
      </c>
      <c r="M7" s="37">
        <f t="shared" si="3"/>
        <v>468160</v>
      </c>
      <c r="N7" s="40">
        <f t="shared" si="4"/>
        <v>498160</v>
      </c>
    </row>
    <row r="8" spans="1:14" ht="17.25" customHeight="1" x14ac:dyDescent="0.25">
      <c r="A8" s="48">
        <v>6</v>
      </c>
      <c r="B8" s="46" t="s">
        <v>33</v>
      </c>
      <c r="C8" s="26">
        <v>654</v>
      </c>
      <c r="D8" s="117">
        <f t="shared" si="5"/>
        <v>700</v>
      </c>
      <c r="E8" s="33">
        <f t="shared" si="6"/>
        <v>123200</v>
      </c>
      <c r="F8" s="34">
        <v>-12000</v>
      </c>
      <c r="G8" s="28">
        <f t="shared" si="7"/>
        <v>111200</v>
      </c>
      <c r="H8" s="27">
        <f t="shared" si="8"/>
        <v>24640</v>
      </c>
      <c r="I8" s="29">
        <f t="shared" si="0"/>
        <v>86560</v>
      </c>
      <c r="J8" s="73">
        <f t="shared" si="1"/>
        <v>34742</v>
      </c>
      <c r="K8" s="30">
        <v>-44000</v>
      </c>
      <c r="L8" s="30">
        <f t="shared" si="2"/>
        <v>42560</v>
      </c>
      <c r="M8" s="31">
        <f t="shared" si="3"/>
        <v>468160</v>
      </c>
      <c r="N8" s="41">
        <f t="shared" si="4"/>
        <v>498160</v>
      </c>
    </row>
    <row r="9" spans="1:14" ht="17.25" customHeight="1" x14ac:dyDescent="0.25">
      <c r="A9" s="47">
        <v>7</v>
      </c>
      <c r="B9" s="42" t="s">
        <v>39</v>
      </c>
      <c r="C9" s="32">
        <v>664</v>
      </c>
      <c r="D9" s="117">
        <f t="shared" si="5"/>
        <v>700</v>
      </c>
      <c r="E9" s="33">
        <f t="shared" si="6"/>
        <v>123200</v>
      </c>
      <c r="F9" s="34">
        <v>-12000</v>
      </c>
      <c r="G9" s="28">
        <f t="shared" si="7"/>
        <v>111200</v>
      </c>
      <c r="H9" s="27">
        <f t="shared" si="8"/>
        <v>24640</v>
      </c>
      <c r="I9" s="29">
        <f t="shared" si="0"/>
        <v>86560</v>
      </c>
      <c r="J9" s="35">
        <f t="shared" si="1"/>
        <v>34742</v>
      </c>
      <c r="K9" s="30">
        <v>-46000</v>
      </c>
      <c r="L9" s="30">
        <f t="shared" si="2"/>
        <v>40560</v>
      </c>
      <c r="M9" s="37">
        <f t="shared" si="3"/>
        <v>446160</v>
      </c>
      <c r="N9" s="40">
        <f t="shared" si="4"/>
        <v>476160</v>
      </c>
    </row>
    <row r="10" spans="1:14" ht="17.25" customHeight="1" x14ac:dyDescent="0.25">
      <c r="A10" s="48">
        <v>8</v>
      </c>
      <c r="B10" s="42" t="s">
        <v>51</v>
      </c>
      <c r="C10" s="32">
        <v>699</v>
      </c>
      <c r="D10" s="117">
        <f t="shared" si="5"/>
        <v>700</v>
      </c>
      <c r="E10" s="33">
        <f t="shared" si="6"/>
        <v>123200</v>
      </c>
      <c r="F10" s="34">
        <v>-12000</v>
      </c>
      <c r="G10" s="28">
        <f t="shared" si="7"/>
        <v>111200</v>
      </c>
      <c r="H10" s="27">
        <f t="shared" si="8"/>
        <v>24640</v>
      </c>
      <c r="I10" s="29">
        <f t="shared" si="0"/>
        <v>86560</v>
      </c>
      <c r="J10" s="35">
        <f t="shared" si="1"/>
        <v>34742</v>
      </c>
      <c r="K10" s="30">
        <v>-50000</v>
      </c>
      <c r="L10" s="30">
        <f t="shared" si="2"/>
        <v>36560</v>
      </c>
      <c r="M10" s="37">
        <f t="shared" si="3"/>
        <v>402160</v>
      </c>
      <c r="N10" s="40">
        <f t="shared" si="4"/>
        <v>432160</v>
      </c>
    </row>
    <row r="11" spans="1:14" ht="17.25" customHeight="1" x14ac:dyDescent="0.25">
      <c r="A11" s="47">
        <v>9</v>
      </c>
      <c r="B11" s="42" t="s">
        <v>56</v>
      </c>
      <c r="C11" s="32">
        <v>705</v>
      </c>
      <c r="D11" s="117">
        <f t="shared" si="5"/>
        <v>705</v>
      </c>
      <c r="E11" s="33">
        <f t="shared" si="6"/>
        <v>124080</v>
      </c>
      <c r="F11" s="34">
        <v>-12000</v>
      </c>
      <c r="G11" s="28">
        <f t="shared" si="7"/>
        <v>112080</v>
      </c>
      <c r="H11" s="27">
        <f t="shared" si="8"/>
        <v>24816</v>
      </c>
      <c r="I11" s="29">
        <f t="shared" si="0"/>
        <v>87264</v>
      </c>
      <c r="J11" s="35">
        <f t="shared" si="1"/>
        <v>35446</v>
      </c>
      <c r="K11" s="30">
        <v>-52000</v>
      </c>
      <c r="L11" s="30">
        <f t="shared" si="2"/>
        <v>35264</v>
      </c>
      <c r="M11" s="37">
        <f t="shared" si="3"/>
        <v>387904</v>
      </c>
      <c r="N11" s="40">
        <f t="shared" si="4"/>
        <v>417904</v>
      </c>
    </row>
    <row r="12" spans="1:14" ht="17.25" customHeight="1" x14ac:dyDescent="0.25">
      <c r="A12" s="48">
        <v>10</v>
      </c>
      <c r="B12" s="42" t="s">
        <v>48</v>
      </c>
      <c r="C12" s="32">
        <v>696</v>
      </c>
      <c r="D12" s="117">
        <f t="shared" si="5"/>
        <v>700</v>
      </c>
      <c r="E12" s="33">
        <f t="shared" si="6"/>
        <v>123200</v>
      </c>
      <c r="F12" s="34">
        <v>-12000</v>
      </c>
      <c r="G12" s="28">
        <f t="shared" si="7"/>
        <v>111200</v>
      </c>
      <c r="H12" s="27">
        <f t="shared" si="8"/>
        <v>24640</v>
      </c>
      <c r="I12" s="29">
        <f t="shared" si="0"/>
        <v>86560</v>
      </c>
      <c r="J12" s="35">
        <f t="shared" si="1"/>
        <v>34742</v>
      </c>
      <c r="K12" s="30">
        <v>-50000</v>
      </c>
      <c r="L12" s="30">
        <f t="shared" si="2"/>
        <v>36560</v>
      </c>
      <c r="M12" s="37">
        <f t="shared" si="3"/>
        <v>402160</v>
      </c>
      <c r="N12" s="40">
        <f t="shared" si="4"/>
        <v>432160</v>
      </c>
    </row>
    <row r="13" spans="1:14" ht="17.25" customHeight="1" x14ac:dyDescent="0.25">
      <c r="A13" s="47">
        <v>11</v>
      </c>
      <c r="B13" s="85" t="s">
        <v>66</v>
      </c>
      <c r="C13" s="87">
        <v>771</v>
      </c>
      <c r="D13" s="88">
        <f t="shared" si="5"/>
        <v>771</v>
      </c>
      <c r="E13" s="33">
        <f t="shared" si="6"/>
        <v>135696</v>
      </c>
      <c r="F13" s="34">
        <v>-15000</v>
      </c>
      <c r="G13" s="28">
        <f t="shared" si="7"/>
        <v>120696</v>
      </c>
      <c r="H13" s="27">
        <f t="shared" si="8"/>
        <v>27139.200000000001</v>
      </c>
      <c r="I13" s="29">
        <f t="shared" si="0"/>
        <v>93556.800000000003</v>
      </c>
      <c r="J13" s="35">
        <f t="shared" si="1"/>
        <v>41738.800000000003</v>
      </c>
      <c r="K13" s="30">
        <v>-59000</v>
      </c>
      <c r="L13" s="30">
        <f t="shared" si="2"/>
        <v>34556.800000000003</v>
      </c>
      <c r="M13" s="37">
        <f t="shared" si="3"/>
        <v>380124.80000000005</v>
      </c>
      <c r="N13" s="40">
        <f t="shared" si="4"/>
        <v>410124.80000000005</v>
      </c>
    </row>
    <row r="14" spans="1:14" ht="17.25" customHeight="1" x14ac:dyDescent="0.25">
      <c r="A14" s="48">
        <v>12</v>
      </c>
      <c r="B14" s="85" t="s">
        <v>63</v>
      </c>
      <c r="C14" s="87">
        <v>756</v>
      </c>
      <c r="D14" s="88">
        <f t="shared" si="5"/>
        <v>756</v>
      </c>
      <c r="E14" s="33">
        <f t="shared" si="6"/>
        <v>133056</v>
      </c>
      <c r="F14" s="34">
        <v>-15000</v>
      </c>
      <c r="G14" s="28">
        <f t="shared" si="7"/>
        <v>118056</v>
      </c>
      <c r="H14" s="27">
        <f t="shared" si="8"/>
        <v>26611.200000000001</v>
      </c>
      <c r="I14" s="29">
        <f t="shared" si="0"/>
        <v>91444.800000000003</v>
      </c>
      <c r="J14" s="35">
        <f t="shared" si="1"/>
        <v>39626.800000000003</v>
      </c>
      <c r="K14" s="30">
        <v>-58000</v>
      </c>
      <c r="L14" s="30">
        <f t="shared" si="2"/>
        <v>33444.800000000003</v>
      </c>
      <c r="M14" s="37">
        <f t="shared" si="3"/>
        <v>367892.80000000005</v>
      </c>
      <c r="N14" s="40">
        <f t="shared" si="4"/>
        <v>397892.80000000005</v>
      </c>
    </row>
    <row r="15" spans="1:14" ht="17.25" customHeight="1" x14ac:dyDescent="0.25">
      <c r="A15" s="47">
        <v>13</v>
      </c>
      <c r="B15" s="86" t="s">
        <v>68</v>
      </c>
      <c r="C15" s="89">
        <v>849</v>
      </c>
      <c r="D15" s="88">
        <f t="shared" si="5"/>
        <v>849</v>
      </c>
      <c r="E15" s="33">
        <f t="shared" si="6"/>
        <v>149424</v>
      </c>
      <c r="F15" s="34">
        <v>-15000</v>
      </c>
      <c r="G15" s="28">
        <f t="shared" si="7"/>
        <v>134424</v>
      </c>
      <c r="H15" s="27">
        <f t="shared" si="8"/>
        <v>29884.800000000003</v>
      </c>
      <c r="I15" s="29">
        <f t="shared" si="0"/>
        <v>104539.2</v>
      </c>
      <c r="J15" s="35">
        <f t="shared" si="1"/>
        <v>52721.2</v>
      </c>
      <c r="K15" s="30">
        <v>-68000</v>
      </c>
      <c r="L15" s="30">
        <f t="shared" si="2"/>
        <v>36539.199999999997</v>
      </c>
      <c r="M15" s="31">
        <f t="shared" si="3"/>
        <v>401931.19999999995</v>
      </c>
      <c r="N15" s="40">
        <f t="shared" si="4"/>
        <v>431931.19999999995</v>
      </c>
    </row>
    <row r="16" spans="1:14" ht="17.25" customHeight="1" x14ac:dyDescent="0.25">
      <c r="A16" s="48">
        <v>14</v>
      </c>
      <c r="B16" s="42" t="s">
        <v>42</v>
      </c>
      <c r="C16" s="32">
        <v>689</v>
      </c>
      <c r="D16" s="117">
        <f t="shared" si="5"/>
        <v>700</v>
      </c>
      <c r="E16" s="33">
        <f t="shared" si="6"/>
        <v>123200</v>
      </c>
      <c r="F16" s="34">
        <v>-12000</v>
      </c>
      <c r="G16" s="28">
        <f t="shared" si="7"/>
        <v>111200</v>
      </c>
      <c r="H16" s="27">
        <f t="shared" si="8"/>
        <v>24640</v>
      </c>
      <c r="I16" s="29">
        <f t="shared" si="0"/>
        <v>86560</v>
      </c>
      <c r="J16" s="35">
        <f t="shared" si="1"/>
        <v>34742</v>
      </c>
      <c r="K16" s="30">
        <v>-49000</v>
      </c>
      <c r="L16" s="30">
        <f t="shared" si="2"/>
        <v>37560</v>
      </c>
      <c r="M16" s="37">
        <f t="shared" si="3"/>
        <v>413160</v>
      </c>
      <c r="N16" s="40">
        <f t="shared" si="4"/>
        <v>443160</v>
      </c>
    </row>
    <row r="17" spans="1:14" ht="17.25" customHeight="1" x14ac:dyDescent="0.25">
      <c r="A17" s="47">
        <v>15</v>
      </c>
      <c r="B17" s="42" t="s">
        <v>52</v>
      </c>
      <c r="C17" s="32">
        <v>692</v>
      </c>
      <c r="D17" s="117">
        <f t="shared" si="5"/>
        <v>700</v>
      </c>
      <c r="E17" s="33">
        <f t="shared" si="6"/>
        <v>123200</v>
      </c>
      <c r="F17" s="34">
        <v>-12000</v>
      </c>
      <c r="G17" s="28">
        <f t="shared" si="7"/>
        <v>111200</v>
      </c>
      <c r="H17" s="27">
        <f t="shared" si="8"/>
        <v>24640</v>
      </c>
      <c r="I17" s="29">
        <f t="shared" si="0"/>
        <v>86560</v>
      </c>
      <c r="J17" s="35">
        <f t="shared" si="1"/>
        <v>34742</v>
      </c>
      <c r="K17" s="30">
        <v>-51000</v>
      </c>
      <c r="L17" s="30">
        <f t="shared" si="2"/>
        <v>35560</v>
      </c>
      <c r="M17" s="37">
        <f t="shared" si="3"/>
        <v>391160</v>
      </c>
      <c r="N17" s="40">
        <f t="shared" si="4"/>
        <v>421160</v>
      </c>
    </row>
    <row r="18" spans="1:14" ht="17.25" customHeight="1" x14ac:dyDescent="0.25">
      <c r="A18" s="48">
        <v>16</v>
      </c>
      <c r="B18" s="42" t="s">
        <v>46</v>
      </c>
      <c r="C18" s="32">
        <v>693</v>
      </c>
      <c r="D18" s="117">
        <f t="shared" si="5"/>
        <v>700</v>
      </c>
      <c r="E18" s="33">
        <f t="shared" si="6"/>
        <v>123200</v>
      </c>
      <c r="F18" s="34">
        <v>-12000</v>
      </c>
      <c r="G18" s="28">
        <f t="shared" si="7"/>
        <v>111200</v>
      </c>
      <c r="H18" s="27">
        <f t="shared" si="8"/>
        <v>24640</v>
      </c>
      <c r="I18" s="29">
        <f t="shared" si="0"/>
        <v>86560</v>
      </c>
      <c r="J18" s="35">
        <f t="shared" si="1"/>
        <v>34742</v>
      </c>
      <c r="K18" s="30">
        <v>-50000</v>
      </c>
      <c r="L18" s="30">
        <f t="shared" si="2"/>
        <v>36560</v>
      </c>
      <c r="M18" s="37">
        <f t="shared" si="3"/>
        <v>402160</v>
      </c>
      <c r="N18" s="40">
        <f t="shared" si="4"/>
        <v>432160</v>
      </c>
    </row>
    <row r="19" spans="1:14" ht="17.25" customHeight="1" x14ac:dyDescent="0.25">
      <c r="A19" s="47">
        <v>17</v>
      </c>
      <c r="B19" s="42" t="s">
        <v>45</v>
      </c>
      <c r="C19" s="32">
        <v>690</v>
      </c>
      <c r="D19" s="117">
        <f t="shared" si="5"/>
        <v>700</v>
      </c>
      <c r="E19" s="33">
        <f t="shared" si="6"/>
        <v>123200</v>
      </c>
      <c r="F19" s="34">
        <v>-12000</v>
      </c>
      <c r="G19" s="28">
        <f t="shared" si="7"/>
        <v>111200</v>
      </c>
      <c r="H19" s="27">
        <f t="shared" si="8"/>
        <v>24640</v>
      </c>
      <c r="I19" s="29">
        <f t="shared" si="0"/>
        <v>86560</v>
      </c>
      <c r="J19" s="35">
        <f t="shared" si="1"/>
        <v>34742</v>
      </c>
      <c r="K19" s="30">
        <v>-49000</v>
      </c>
      <c r="L19" s="30">
        <f t="shared" si="2"/>
        <v>37560</v>
      </c>
      <c r="M19" s="37">
        <f t="shared" si="3"/>
        <v>413160</v>
      </c>
      <c r="N19" s="40">
        <f t="shared" si="4"/>
        <v>443160</v>
      </c>
    </row>
    <row r="20" spans="1:14" ht="17.25" customHeight="1" x14ac:dyDescent="0.25">
      <c r="A20" s="48">
        <v>18</v>
      </c>
      <c r="B20" s="42" t="s">
        <v>49</v>
      </c>
      <c r="C20" s="32">
        <v>695</v>
      </c>
      <c r="D20" s="117">
        <f t="shared" si="5"/>
        <v>700</v>
      </c>
      <c r="E20" s="33">
        <f t="shared" si="6"/>
        <v>123200</v>
      </c>
      <c r="F20" s="34">
        <v>-12000</v>
      </c>
      <c r="G20" s="28">
        <f t="shared" si="7"/>
        <v>111200</v>
      </c>
      <c r="H20" s="27">
        <f t="shared" si="8"/>
        <v>24640</v>
      </c>
      <c r="I20" s="29">
        <f t="shared" si="0"/>
        <v>86560</v>
      </c>
      <c r="J20" s="35">
        <f t="shared" si="1"/>
        <v>34742</v>
      </c>
      <c r="K20" s="30">
        <v>-50000</v>
      </c>
      <c r="L20" s="30">
        <f t="shared" si="2"/>
        <v>36560</v>
      </c>
      <c r="M20" s="37">
        <f t="shared" si="3"/>
        <v>402160</v>
      </c>
      <c r="N20" s="40">
        <f t="shared" si="4"/>
        <v>432160</v>
      </c>
    </row>
    <row r="21" spans="1:14" ht="17.25" customHeight="1" x14ac:dyDescent="0.25">
      <c r="A21" s="47">
        <v>19</v>
      </c>
      <c r="B21" s="42" t="s">
        <v>55</v>
      </c>
      <c r="C21" s="32">
        <v>700</v>
      </c>
      <c r="D21" s="117">
        <f t="shared" si="5"/>
        <v>700</v>
      </c>
      <c r="E21" s="33">
        <f t="shared" si="6"/>
        <v>123200</v>
      </c>
      <c r="F21" s="34">
        <v>-12000</v>
      </c>
      <c r="G21" s="28">
        <f t="shared" si="7"/>
        <v>111200</v>
      </c>
      <c r="H21" s="27">
        <f t="shared" si="8"/>
        <v>24640</v>
      </c>
      <c r="I21" s="29">
        <f t="shared" si="0"/>
        <v>86560</v>
      </c>
      <c r="J21" s="35">
        <f t="shared" si="1"/>
        <v>34742</v>
      </c>
      <c r="K21" s="37">
        <v>-51000</v>
      </c>
      <c r="L21" s="36">
        <f t="shared" si="2"/>
        <v>35560</v>
      </c>
      <c r="M21" s="37">
        <f t="shared" si="3"/>
        <v>391160</v>
      </c>
      <c r="N21" s="40">
        <f t="shared" si="4"/>
        <v>421160</v>
      </c>
    </row>
    <row r="22" spans="1:14" ht="17.25" customHeight="1" x14ac:dyDescent="0.25">
      <c r="A22" s="48">
        <v>20</v>
      </c>
      <c r="B22" s="85" t="s">
        <v>59</v>
      </c>
      <c r="C22" s="87">
        <v>713</v>
      </c>
      <c r="D22" s="88">
        <f t="shared" si="5"/>
        <v>713</v>
      </c>
      <c r="E22" s="33">
        <f t="shared" si="6"/>
        <v>125488</v>
      </c>
      <c r="F22" s="34">
        <v>-15000</v>
      </c>
      <c r="G22" s="28">
        <f t="shared" si="7"/>
        <v>110488</v>
      </c>
      <c r="H22" s="27">
        <f t="shared" si="8"/>
        <v>25097.600000000002</v>
      </c>
      <c r="I22" s="29">
        <f t="shared" si="0"/>
        <v>85390.399999999994</v>
      </c>
      <c r="J22" s="35">
        <f t="shared" si="1"/>
        <v>33572.399999999994</v>
      </c>
      <c r="K22" s="30">
        <v>-52000</v>
      </c>
      <c r="L22" s="30">
        <f t="shared" si="2"/>
        <v>33390.399999999994</v>
      </c>
      <c r="M22" s="37">
        <f t="shared" si="3"/>
        <v>367294.39999999991</v>
      </c>
      <c r="N22" s="40">
        <f t="shared" si="4"/>
        <v>397294.39999999991</v>
      </c>
    </row>
    <row r="23" spans="1:14" ht="17.25" customHeight="1" x14ac:dyDescent="0.25">
      <c r="A23" s="47">
        <v>21</v>
      </c>
      <c r="B23" s="85" t="s">
        <v>61</v>
      </c>
      <c r="C23" s="87">
        <v>735</v>
      </c>
      <c r="D23" s="88">
        <f t="shared" si="5"/>
        <v>735</v>
      </c>
      <c r="E23" s="33">
        <f t="shared" si="6"/>
        <v>129360</v>
      </c>
      <c r="F23" s="34">
        <v>-15000</v>
      </c>
      <c r="G23" s="28">
        <f t="shared" si="7"/>
        <v>114360</v>
      </c>
      <c r="H23" s="27">
        <f t="shared" si="8"/>
        <v>25872</v>
      </c>
      <c r="I23" s="29">
        <f t="shared" si="0"/>
        <v>88488</v>
      </c>
      <c r="J23" s="35">
        <f t="shared" si="1"/>
        <v>36670</v>
      </c>
      <c r="K23" s="30">
        <v>-55000</v>
      </c>
      <c r="L23" s="30">
        <f t="shared" si="2"/>
        <v>33488</v>
      </c>
      <c r="M23" s="37">
        <f t="shared" si="3"/>
        <v>368368</v>
      </c>
      <c r="N23" s="40">
        <f t="shared" si="4"/>
        <v>398368</v>
      </c>
    </row>
    <row r="24" spans="1:14" ht="17.25" customHeight="1" x14ac:dyDescent="0.25">
      <c r="A24" s="48">
        <v>22</v>
      </c>
      <c r="B24" s="85" t="s">
        <v>65</v>
      </c>
      <c r="C24" s="87">
        <v>758</v>
      </c>
      <c r="D24" s="88">
        <f t="shared" si="5"/>
        <v>758</v>
      </c>
      <c r="E24" s="33">
        <f t="shared" si="6"/>
        <v>133408</v>
      </c>
      <c r="F24" s="34">
        <v>-15000</v>
      </c>
      <c r="G24" s="28">
        <f t="shared" si="7"/>
        <v>118408</v>
      </c>
      <c r="H24" s="27">
        <f t="shared" si="8"/>
        <v>26681.600000000002</v>
      </c>
      <c r="I24" s="29">
        <f t="shared" si="0"/>
        <v>91726.399999999994</v>
      </c>
      <c r="J24" s="35">
        <f t="shared" si="1"/>
        <v>39908.399999999994</v>
      </c>
      <c r="K24" s="36">
        <v>-58000</v>
      </c>
      <c r="L24" s="36">
        <f t="shared" si="2"/>
        <v>33726.399999999994</v>
      </c>
      <c r="M24" s="37">
        <f t="shared" si="3"/>
        <v>370990.39999999991</v>
      </c>
      <c r="N24" s="40">
        <f t="shared" si="4"/>
        <v>400990.39999999991</v>
      </c>
    </row>
    <row r="25" spans="1:14" s="24" customFormat="1" ht="17.25" customHeight="1" x14ac:dyDescent="0.25">
      <c r="A25" s="47">
        <v>23</v>
      </c>
      <c r="B25" s="89" t="s">
        <v>60</v>
      </c>
      <c r="C25" s="89">
        <v>724</v>
      </c>
      <c r="D25" s="88">
        <f t="shared" si="5"/>
        <v>724</v>
      </c>
      <c r="E25" s="33">
        <f t="shared" si="6"/>
        <v>127424</v>
      </c>
      <c r="F25" s="34">
        <v>-15000</v>
      </c>
      <c r="G25" s="28">
        <f t="shared" si="7"/>
        <v>112424</v>
      </c>
      <c r="H25" s="27">
        <f t="shared" si="8"/>
        <v>25484.800000000003</v>
      </c>
      <c r="I25" s="29">
        <f t="shared" si="0"/>
        <v>86939.199999999997</v>
      </c>
      <c r="J25" s="73">
        <f t="shared" si="1"/>
        <v>35121.199999999997</v>
      </c>
      <c r="K25" s="31">
        <v>-53000</v>
      </c>
      <c r="L25" s="31">
        <f t="shared" si="2"/>
        <v>33939.199999999997</v>
      </c>
      <c r="M25" s="31">
        <f t="shared" si="3"/>
        <v>373331.19999999995</v>
      </c>
      <c r="N25" s="41">
        <f t="shared" si="4"/>
        <v>403331.19999999995</v>
      </c>
    </row>
    <row r="26" spans="1:14" ht="17.25" customHeight="1" x14ac:dyDescent="0.25">
      <c r="A26" s="48">
        <v>24</v>
      </c>
      <c r="B26" s="85" t="s">
        <v>58</v>
      </c>
      <c r="C26" s="87">
        <v>716</v>
      </c>
      <c r="D26" s="88">
        <f t="shared" si="5"/>
        <v>716</v>
      </c>
      <c r="E26" s="33">
        <f t="shared" si="6"/>
        <v>126016</v>
      </c>
      <c r="F26" s="34">
        <v>-15000</v>
      </c>
      <c r="G26" s="28">
        <f t="shared" si="7"/>
        <v>111016</v>
      </c>
      <c r="H26" s="27">
        <f t="shared" si="8"/>
        <v>25203.200000000001</v>
      </c>
      <c r="I26" s="29">
        <f t="shared" si="0"/>
        <v>85812.800000000003</v>
      </c>
      <c r="J26" s="35">
        <f t="shared" si="1"/>
        <v>33994.800000000003</v>
      </c>
      <c r="K26" s="30">
        <v>-52000</v>
      </c>
      <c r="L26" s="30">
        <f t="shared" si="2"/>
        <v>33812.800000000003</v>
      </c>
      <c r="M26" s="37">
        <f t="shared" si="3"/>
        <v>371940.80000000005</v>
      </c>
      <c r="N26" s="40">
        <f t="shared" si="4"/>
        <v>401940.80000000005</v>
      </c>
    </row>
    <row r="27" spans="1:14" ht="17.25" customHeight="1" x14ac:dyDescent="0.25">
      <c r="A27" s="47">
        <v>25</v>
      </c>
      <c r="B27" s="85" t="s">
        <v>64</v>
      </c>
      <c r="C27" s="87">
        <v>759</v>
      </c>
      <c r="D27" s="88">
        <f t="shared" si="5"/>
        <v>759</v>
      </c>
      <c r="E27" s="33">
        <f t="shared" si="6"/>
        <v>133584</v>
      </c>
      <c r="F27" s="34">
        <v>-15000</v>
      </c>
      <c r="G27" s="28">
        <f t="shared" si="7"/>
        <v>118584</v>
      </c>
      <c r="H27" s="27">
        <f t="shared" si="8"/>
        <v>26716.800000000003</v>
      </c>
      <c r="I27" s="29">
        <f t="shared" si="0"/>
        <v>91867.199999999997</v>
      </c>
      <c r="J27" s="35">
        <f t="shared" si="1"/>
        <v>40049.199999999997</v>
      </c>
      <c r="K27" s="30">
        <v>-59000</v>
      </c>
      <c r="L27" s="30">
        <f t="shared" si="2"/>
        <v>32867.199999999997</v>
      </c>
      <c r="M27" s="37">
        <f t="shared" si="3"/>
        <v>361539.19999999995</v>
      </c>
      <c r="N27" s="40">
        <f t="shared" si="4"/>
        <v>391539.19999999995</v>
      </c>
    </row>
    <row r="28" spans="1:14" ht="17.25" customHeight="1" x14ac:dyDescent="0.25">
      <c r="A28" s="48">
        <v>26</v>
      </c>
      <c r="B28" s="85" t="s">
        <v>67</v>
      </c>
      <c r="C28" s="87">
        <v>800</v>
      </c>
      <c r="D28" s="88">
        <f t="shared" si="5"/>
        <v>800</v>
      </c>
      <c r="E28" s="33">
        <f t="shared" si="6"/>
        <v>140800</v>
      </c>
      <c r="F28" s="34">
        <v>-15000</v>
      </c>
      <c r="G28" s="28">
        <f t="shared" si="7"/>
        <v>125800</v>
      </c>
      <c r="H28" s="27">
        <f t="shared" si="8"/>
        <v>28160</v>
      </c>
      <c r="I28" s="29">
        <f t="shared" si="0"/>
        <v>97640</v>
      </c>
      <c r="J28" s="35">
        <f t="shared" si="1"/>
        <v>45822</v>
      </c>
      <c r="K28" s="30">
        <v>-63000</v>
      </c>
      <c r="L28" s="30">
        <f t="shared" si="2"/>
        <v>34640</v>
      </c>
      <c r="M28" s="37">
        <f t="shared" si="3"/>
        <v>381040</v>
      </c>
      <c r="N28" s="40">
        <f t="shared" si="4"/>
        <v>411040</v>
      </c>
    </row>
    <row r="29" spans="1:14" ht="17.25" customHeight="1" x14ac:dyDescent="0.25">
      <c r="A29" s="47">
        <v>27</v>
      </c>
      <c r="B29" s="85" t="s">
        <v>62</v>
      </c>
      <c r="C29" s="87">
        <v>749</v>
      </c>
      <c r="D29" s="88">
        <f t="shared" si="5"/>
        <v>749</v>
      </c>
      <c r="E29" s="33">
        <f t="shared" si="6"/>
        <v>131824</v>
      </c>
      <c r="F29" s="34">
        <v>-15000</v>
      </c>
      <c r="G29" s="28">
        <f t="shared" si="7"/>
        <v>116824</v>
      </c>
      <c r="H29" s="27">
        <f t="shared" si="8"/>
        <v>26364.800000000003</v>
      </c>
      <c r="I29" s="29">
        <f t="shared" si="0"/>
        <v>90459.199999999997</v>
      </c>
      <c r="J29" s="35">
        <f t="shared" si="1"/>
        <v>38641.199999999997</v>
      </c>
      <c r="K29" s="30">
        <v>-57000</v>
      </c>
      <c r="L29" s="30">
        <f t="shared" si="2"/>
        <v>33459.199999999997</v>
      </c>
      <c r="M29" s="37">
        <f t="shared" si="3"/>
        <v>368051.19999999995</v>
      </c>
      <c r="N29" s="40">
        <f t="shared" si="4"/>
        <v>398051.19999999995</v>
      </c>
    </row>
    <row r="30" spans="1:14" ht="17.25" customHeight="1" x14ac:dyDescent="0.25">
      <c r="A30" s="48">
        <v>28</v>
      </c>
      <c r="B30" s="42" t="s">
        <v>53</v>
      </c>
      <c r="C30" s="32">
        <v>699</v>
      </c>
      <c r="D30" s="117">
        <f t="shared" si="5"/>
        <v>700</v>
      </c>
      <c r="E30" s="33">
        <f t="shared" si="6"/>
        <v>123200</v>
      </c>
      <c r="F30" s="34">
        <v>-12000</v>
      </c>
      <c r="G30" s="28">
        <f t="shared" si="7"/>
        <v>111200</v>
      </c>
      <c r="H30" s="27">
        <f t="shared" si="8"/>
        <v>24640</v>
      </c>
      <c r="I30" s="29">
        <f t="shared" si="0"/>
        <v>86560</v>
      </c>
      <c r="J30" s="35">
        <f t="shared" si="1"/>
        <v>34742</v>
      </c>
      <c r="K30" s="30">
        <v>-51000</v>
      </c>
      <c r="L30" s="30">
        <f t="shared" si="2"/>
        <v>35560</v>
      </c>
      <c r="M30" s="37">
        <f t="shared" si="3"/>
        <v>391160</v>
      </c>
      <c r="N30" s="40">
        <f t="shared" si="4"/>
        <v>421160</v>
      </c>
    </row>
    <row r="31" spans="1:14" ht="17.25" customHeight="1" x14ac:dyDescent="0.25">
      <c r="A31" s="47">
        <v>29</v>
      </c>
      <c r="B31" s="42" t="s">
        <v>47</v>
      </c>
      <c r="C31" s="32">
        <v>690</v>
      </c>
      <c r="D31" s="117">
        <f t="shared" si="5"/>
        <v>700</v>
      </c>
      <c r="E31" s="33">
        <f t="shared" si="6"/>
        <v>123200</v>
      </c>
      <c r="F31" s="34">
        <v>-12000</v>
      </c>
      <c r="G31" s="28">
        <f t="shared" si="7"/>
        <v>111200</v>
      </c>
      <c r="H31" s="27">
        <f t="shared" si="8"/>
        <v>24640</v>
      </c>
      <c r="I31" s="29">
        <f t="shared" si="0"/>
        <v>86560</v>
      </c>
      <c r="J31" s="35">
        <f t="shared" si="1"/>
        <v>34742</v>
      </c>
      <c r="K31" s="30">
        <v>-49000</v>
      </c>
      <c r="L31" s="30">
        <f t="shared" si="2"/>
        <v>37560</v>
      </c>
      <c r="M31" s="37">
        <f t="shared" si="3"/>
        <v>413160</v>
      </c>
      <c r="N31" s="40">
        <f t="shared" si="4"/>
        <v>443160</v>
      </c>
    </row>
    <row r="32" spans="1:14" ht="17.25" customHeight="1" x14ac:dyDescent="0.25">
      <c r="A32" s="48">
        <v>30</v>
      </c>
      <c r="B32" s="46" t="s">
        <v>28</v>
      </c>
      <c r="C32" s="26">
        <v>653</v>
      </c>
      <c r="D32" s="117">
        <f t="shared" si="5"/>
        <v>700</v>
      </c>
      <c r="E32" s="33">
        <f t="shared" si="6"/>
        <v>123200</v>
      </c>
      <c r="F32" s="34">
        <v>-12000</v>
      </c>
      <c r="G32" s="28">
        <f t="shared" si="7"/>
        <v>111200</v>
      </c>
      <c r="H32" s="27">
        <f t="shared" si="8"/>
        <v>24640</v>
      </c>
      <c r="I32" s="29">
        <f t="shared" si="0"/>
        <v>86560</v>
      </c>
      <c r="J32" s="35">
        <f t="shared" si="1"/>
        <v>34742</v>
      </c>
      <c r="K32" s="30">
        <v>-44000</v>
      </c>
      <c r="L32" s="30">
        <f t="shared" si="2"/>
        <v>42560</v>
      </c>
      <c r="M32" s="31">
        <f t="shared" si="3"/>
        <v>468160</v>
      </c>
      <c r="N32" s="41">
        <f t="shared" si="4"/>
        <v>498160</v>
      </c>
    </row>
    <row r="33" spans="1:14" ht="17.25" customHeight="1" x14ac:dyDescent="0.25">
      <c r="A33" s="47">
        <v>31</v>
      </c>
      <c r="B33" s="42" t="s">
        <v>29</v>
      </c>
      <c r="C33" s="32">
        <v>652</v>
      </c>
      <c r="D33" s="117">
        <f t="shared" si="5"/>
        <v>700</v>
      </c>
      <c r="E33" s="33">
        <f t="shared" si="6"/>
        <v>123200</v>
      </c>
      <c r="F33" s="34">
        <v>-12000</v>
      </c>
      <c r="G33" s="28">
        <f t="shared" si="7"/>
        <v>111200</v>
      </c>
      <c r="H33" s="27">
        <f t="shared" si="8"/>
        <v>24640</v>
      </c>
      <c r="I33" s="29">
        <f t="shared" si="0"/>
        <v>86560</v>
      </c>
      <c r="J33" s="35">
        <f t="shared" si="1"/>
        <v>34742</v>
      </c>
      <c r="K33" s="30">
        <v>-43000</v>
      </c>
      <c r="L33" s="30">
        <f t="shared" si="2"/>
        <v>43560</v>
      </c>
      <c r="M33" s="37">
        <f t="shared" si="3"/>
        <v>479160</v>
      </c>
      <c r="N33" s="40">
        <f t="shared" si="4"/>
        <v>509160</v>
      </c>
    </row>
    <row r="34" spans="1:14" ht="17.25" customHeight="1" x14ac:dyDescent="0.25">
      <c r="A34" s="48">
        <v>32</v>
      </c>
      <c r="B34" s="42" t="s">
        <v>44</v>
      </c>
      <c r="C34" s="32">
        <v>691</v>
      </c>
      <c r="D34" s="117">
        <f t="shared" si="5"/>
        <v>700</v>
      </c>
      <c r="E34" s="33">
        <f t="shared" si="6"/>
        <v>123200</v>
      </c>
      <c r="F34" s="34">
        <v>-12000</v>
      </c>
      <c r="G34" s="28">
        <f t="shared" si="7"/>
        <v>111200</v>
      </c>
      <c r="H34" s="27">
        <f t="shared" si="8"/>
        <v>24640</v>
      </c>
      <c r="I34" s="29">
        <f t="shared" si="0"/>
        <v>86560</v>
      </c>
      <c r="J34" s="35">
        <f t="shared" si="1"/>
        <v>34742</v>
      </c>
      <c r="K34" s="30">
        <v>-49000</v>
      </c>
      <c r="L34" s="30">
        <f t="shared" si="2"/>
        <v>37560</v>
      </c>
      <c r="M34" s="37">
        <f t="shared" si="3"/>
        <v>413160</v>
      </c>
      <c r="N34" s="40">
        <f t="shared" si="4"/>
        <v>443160</v>
      </c>
    </row>
    <row r="35" spans="1:14" ht="17.25" customHeight="1" x14ac:dyDescent="0.25">
      <c r="A35" s="47">
        <v>33</v>
      </c>
      <c r="B35" s="85" t="s">
        <v>57</v>
      </c>
      <c r="C35" s="87">
        <v>719</v>
      </c>
      <c r="D35" s="88">
        <f t="shared" si="5"/>
        <v>719</v>
      </c>
      <c r="E35" s="33">
        <f t="shared" si="6"/>
        <v>126544</v>
      </c>
      <c r="F35" s="34">
        <v>-15000</v>
      </c>
      <c r="G35" s="28">
        <f t="shared" si="7"/>
        <v>111544</v>
      </c>
      <c r="H35" s="27">
        <f t="shared" si="8"/>
        <v>25308.800000000003</v>
      </c>
      <c r="I35" s="29">
        <f t="shared" si="0"/>
        <v>86235.199999999997</v>
      </c>
      <c r="J35" s="35">
        <f t="shared" si="1"/>
        <v>34417.199999999997</v>
      </c>
      <c r="K35" s="30">
        <v>-53000</v>
      </c>
      <c r="L35" s="30">
        <f t="shared" si="2"/>
        <v>33235.199999999997</v>
      </c>
      <c r="M35" s="37">
        <f t="shared" si="3"/>
        <v>365587.19999999995</v>
      </c>
      <c r="N35" s="40">
        <f t="shared" si="4"/>
        <v>395587.19999999995</v>
      </c>
    </row>
    <row r="36" spans="1:14" ht="17.25" customHeight="1" x14ac:dyDescent="0.25">
      <c r="A36" s="48">
        <v>34</v>
      </c>
      <c r="B36" s="42" t="s">
        <v>43</v>
      </c>
      <c r="C36" s="32">
        <v>690</v>
      </c>
      <c r="D36" s="117">
        <f t="shared" si="5"/>
        <v>700</v>
      </c>
      <c r="E36" s="33">
        <f t="shared" si="6"/>
        <v>123200</v>
      </c>
      <c r="F36" s="34">
        <v>-12000</v>
      </c>
      <c r="G36" s="28">
        <f t="shared" si="7"/>
        <v>111200</v>
      </c>
      <c r="H36" s="27">
        <f t="shared" si="8"/>
        <v>24640</v>
      </c>
      <c r="I36" s="29">
        <f t="shared" si="0"/>
        <v>86560</v>
      </c>
      <c r="J36" s="35">
        <f t="shared" si="1"/>
        <v>34742</v>
      </c>
      <c r="K36" s="30">
        <v>-49000</v>
      </c>
      <c r="L36" s="30">
        <f t="shared" si="2"/>
        <v>37560</v>
      </c>
      <c r="M36" s="37">
        <f t="shared" si="3"/>
        <v>413160</v>
      </c>
      <c r="N36" s="40">
        <f t="shared" si="4"/>
        <v>443160</v>
      </c>
    </row>
    <row r="37" spans="1:14" ht="17.25" customHeight="1" x14ac:dyDescent="0.25">
      <c r="A37" s="47">
        <v>35</v>
      </c>
      <c r="B37" s="42" t="s">
        <v>38</v>
      </c>
      <c r="C37" s="32">
        <v>654</v>
      </c>
      <c r="D37" s="117">
        <f t="shared" si="5"/>
        <v>700</v>
      </c>
      <c r="E37" s="33">
        <f t="shared" si="6"/>
        <v>123200</v>
      </c>
      <c r="F37" s="34">
        <v>-12000</v>
      </c>
      <c r="G37" s="28">
        <f t="shared" si="7"/>
        <v>111200</v>
      </c>
      <c r="H37" s="27">
        <f t="shared" si="8"/>
        <v>24640</v>
      </c>
      <c r="I37" s="29">
        <f t="shared" si="0"/>
        <v>86560</v>
      </c>
      <c r="J37" s="35">
        <f t="shared" si="1"/>
        <v>34742</v>
      </c>
      <c r="K37" s="30">
        <v>-44000</v>
      </c>
      <c r="L37" s="30">
        <f t="shared" si="2"/>
        <v>42560</v>
      </c>
      <c r="M37" s="37">
        <f t="shared" si="3"/>
        <v>468160</v>
      </c>
      <c r="N37" s="40">
        <f t="shared" si="4"/>
        <v>498160</v>
      </c>
    </row>
    <row r="38" spans="1:14" ht="17.25" customHeight="1" x14ac:dyDescent="0.25">
      <c r="A38" s="48">
        <v>36</v>
      </c>
      <c r="B38" s="42" t="s">
        <v>40</v>
      </c>
      <c r="C38" s="32">
        <v>674</v>
      </c>
      <c r="D38" s="117">
        <f t="shared" si="5"/>
        <v>700</v>
      </c>
      <c r="E38" s="33">
        <f t="shared" si="6"/>
        <v>123200</v>
      </c>
      <c r="F38" s="34">
        <v>-12000</v>
      </c>
      <c r="G38" s="28">
        <f t="shared" si="7"/>
        <v>111200</v>
      </c>
      <c r="H38" s="27">
        <f t="shared" si="8"/>
        <v>24640</v>
      </c>
      <c r="I38" s="29">
        <f t="shared" si="0"/>
        <v>86560</v>
      </c>
      <c r="J38" s="35">
        <f t="shared" si="1"/>
        <v>34742</v>
      </c>
      <c r="K38" s="30">
        <v>-46000</v>
      </c>
      <c r="L38" s="30">
        <f t="shared" si="2"/>
        <v>40560</v>
      </c>
      <c r="M38" s="37">
        <f t="shared" si="3"/>
        <v>446160</v>
      </c>
      <c r="N38" s="40">
        <f t="shared" si="4"/>
        <v>476160</v>
      </c>
    </row>
    <row r="39" spans="1:14" ht="17.25" customHeight="1" x14ac:dyDescent="0.25">
      <c r="A39" s="47">
        <v>37</v>
      </c>
      <c r="B39" s="42" t="s">
        <v>36</v>
      </c>
      <c r="C39" s="43">
        <v>654</v>
      </c>
      <c r="D39" s="117">
        <f t="shared" si="5"/>
        <v>700</v>
      </c>
      <c r="E39" s="33">
        <f t="shared" si="6"/>
        <v>123200</v>
      </c>
      <c r="F39" s="34">
        <v>-12000</v>
      </c>
      <c r="G39" s="28">
        <f t="shared" si="7"/>
        <v>111200</v>
      </c>
      <c r="H39" s="27">
        <f t="shared" si="8"/>
        <v>24640</v>
      </c>
      <c r="I39" s="29">
        <f t="shared" si="0"/>
        <v>86560</v>
      </c>
      <c r="J39" s="35">
        <f t="shared" si="1"/>
        <v>34742</v>
      </c>
      <c r="K39" s="30">
        <v>-44000</v>
      </c>
      <c r="L39" s="30">
        <f t="shared" si="2"/>
        <v>42560</v>
      </c>
      <c r="M39" s="37">
        <f t="shared" si="3"/>
        <v>468160</v>
      </c>
      <c r="N39" s="44">
        <f t="shared" si="4"/>
        <v>498160</v>
      </c>
    </row>
    <row r="40" spans="1:14" ht="17.25" customHeight="1" x14ac:dyDescent="0.25">
      <c r="A40" s="48">
        <v>38</v>
      </c>
      <c r="B40" s="42" t="s">
        <v>34</v>
      </c>
      <c r="C40" s="32">
        <v>652</v>
      </c>
      <c r="D40" s="117">
        <f t="shared" si="5"/>
        <v>700</v>
      </c>
      <c r="E40" s="33">
        <f t="shared" si="6"/>
        <v>123200</v>
      </c>
      <c r="F40" s="34">
        <v>-12000</v>
      </c>
      <c r="G40" s="28">
        <f t="shared" si="7"/>
        <v>111200</v>
      </c>
      <c r="H40" s="27">
        <f t="shared" si="8"/>
        <v>24640</v>
      </c>
      <c r="I40" s="29">
        <f t="shared" si="0"/>
        <v>86560</v>
      </c>
      <c r="J40" s="35">
        <f t="shared" si="1"/>
        <v>34742</v>
      </c>
      <c r="K40" s="30">
        <v>-43000</v>
      </c>
      <c r="L40" s="30">
        <f t="shared" si="2"/>
        <v>43560</v>
      </c>
      <c r="M40" s="37">
        <f t="shared" si="3"/>
        <v>479160</v>
      </c>
      <c r="N40" s="40">
        <f t="shared" si="4"/>
        <v>509160</v>
      </c>
    </row>
    <row r="41" spans="1:14" ht="17.25" customHeight="1" x14ac:dyDescent="0.25">
      <c r="A41" s="47">
        <v>39</v>
      </c>
      <c r="B41" s="42" t="s">
        <v>54</v>
      </c>
      <c r="C41" s="32">
        <v>701</v>
      </c>
      <c r="D41" s="117">
        <f t="shared" si="5"/>
        <v>701</v>
      </c>
      <c r="E41" s="33">
        <f t="shared" si="6"/>
        <v>123376</v>
      </c>
      <c r="F41" s="34">
        <v>-12000</v>
      </c>
      <c r="G41" s="28">
        <f t="shared" si="7"/>
        <v>111376</v>
      </c>
      <c r="H41" s="27">
        <f t="shared" si="8"/>
        <v>24675.200000000001</v>
      </c>
      <c r="I41" s="29">
        <f t="shared" si="0"/>
        <v>86700.800000000003</v>
      </c>
      <c r="J41" s="35">
        <f t="shared" si="1"/>
        <v>34882.800000000003</v>
      </c>
      <c r="K41" s="36">
        <v>-51000</v>
      </c>
      <c r="L41" s="36">
        <f t="shared" si="2"/>
        <v>35700.800000000003</v>
      </c>
      <c r="M41" s="37">
        <f t="shared" si="3"/>
        <v>392708.80000000005</v>
      </c>
      <c r="N41" s="40">
        <f t="shared" si="4"/>
        <v>422708.80000000005</v>
      </c>
    </row>
    <row r="42" spans="1:14" ht="17.25" customHeight="1" x14ac:dyDescent="0.25">
      <c r="A42" s="48">
        <v>40</v>
      </c>
      <c r="B42" s="42" t="s">
        <v>25</v>
      </c>
      <c r="C42" s="32">
        <v>653</v>
      </c>
      <c r="D42" s="117">
        <f t="shared" si="5"/>
        <v>700</v>
      </c>
      <c r="E42" s="33">
        <f t="shared" si="6"/>
        <v>123200</v>
      </c>
      <c r="F42" s="34">
        <v>-12000</v>
      </c>
      <c r="G42" s="28">
        <f t="shared" si="7"/>
        <v>111200</v>
      </c>
      <c r="H42" s="27">
        <f t="shared" si="8"/>
        <v>24640</v>
      </c>
      <c r="I42" s="29">
        <f t="shared" si="0"/>
        <v>86560</v>
      </c>
      <c r="J42" s="35">
        <f t="shared" si="1"/>
        <v>34742</v>
      </c>
      <c r="K42" s="30">
        <v>-43000</v>
      </c>
      <c r="L42" s="30">
        <f t="shared" si="2"/>
        <v>43560</v>
      </c>
      <c r="M42" s="37">
        <f t="shared" si="3"/>
        <v>479160</v>
      </c>
      <c r="N42" s="40">
        <f t="shared" si="4"/>
        <v>509160</v>
      </c>
    </row>
    <row r="43" spans="1:14" ht="17.25" customHeight="1" x14ac:dyDescent="0.25">
      <c r="A43" s="47">
        <v>41</v>
      </c>
      <c r="B43" s="42" t="s">
        <v>26</v>
      </c>
      <c r="C43" s="32">
        <v>653</v>
      </c>
      <c r="D43" s="117">
        <f t="shared" si="5"/>
        <v>700</v>
      </c>
      <c r="E43" s="33">
        <f t="shared" si="6"/>
        <v>123200</v>
      </c>
      <c r="F43" s="34">
        <v>-12000</v>
      </c>
      <c r="G43" s="28">
        <f t="shared" si="7"/>
        <v>111200</v>
      </c>
      <c r="H43" s="27">
        <f t="shared" si="8"/>
        <v>24640</v>
      </c>
      <c r="I43" s="29">
        <f t="shared" si="0"/>
        <v>86560</v>
      </c>
      <c r="J43" s="35">
        <f t="shared" si="1"/>
        <v>34742</v>
      </c>
      <c r="K43" s="30">
        <v>-43000</v>
      </c>
      <c r="L43" s="30">
        <f t="shared" si="2"/>
        <v>43560</v>
      </c>
      <c r="M43" s="37">
        <f t="shared" si="3"/>
        <v>479160</v>
      </c>
      <c r="N43" s="40">
        <f t="shared" si="4"/>
        <v>509160</v>
      </c>
    </row>
    <row r="44" spans="1:14" ht="17.25" customHeight="1" x14ac:dyDescent="0.25">
      <c r="A44" s="47">
        <v>42</v>
      </c>
      <c r="B44" s="42" t="s">
        <v>30</v>
      </c>
      <c r="C44" s="32">
        <v>653</v>
      </c>
      <c r="D44" s="117">
        <f t="shared" si="5"/>
        <v>700</v>
      </c>
      <c r="E44" s="33">
        <f t="shared" si="6"/>
        <v>123200</v>
      </c>
      <c r="F44" s="34">
        <v>-12000</v>
      </c>
      <c r="G44" s="28">
        <f t="shared" si="7"/>
        <v>111200</v>
      </c>
      <c r="H44" s="27">
        <f t="shared" si="8"/>
        <v>24640</v>
      </c>
      <c r="I44" s="29">
        <f t="shared" si="0"/>
        <v>86560</v>
      </c>
      <c r="J44" s="35">
        <f t="shared" si="1"/>
        <v>34742</v>
      </c>
      <c r="K44" s="30">
        <v>-44000</v>
      </c>
      <c r="L44" s="30">
        <f t="shared" si="2"/>
        <v>42560</v>
      </c>
      <c r="M44" s="37">
        <f t="shared" si="3"/>
        <v>468160</v>
      </c>
      <c r="N44" s="40">
        <f t="shared" si="4"/>
        <v>498160</v>
      </c>
    </row>
    <row r="45" spans="1:14" ht="17.25" customHeight="1" x14ac:dyDescent="0.25">
      <c r="A45" s="48">
        <v>43</v>
      </c>
      <c r="B45" s="42" t="s">
        <v>14</v>
      </c>
      <c r="C45" s="32">
        <v>653</v>
      </c>
      <c r="D45" s="117">
        <f t="shared" si="5"/>
        <v>700</v>
      </c>
      <c r="E45" s="33">
        <f t="shared" si="6"/>
        <v>123200</v>
      </c>
      <c r="F45" s="34">
        <v>-12000</v>
      </c>
      <c r="G45" s="28">
        <f t="shared" si="7"/>
        <v>111200</v>
      </c>
      <c r="H45" s="27">
        <f t="shared" si="8"/>
        <v>24640</v>
      </c>
      <c r="I45" s="29">
        <f t="shared" si="0"/>
        <v>86560</v>
      </c>
      <c r="J45" s="35">
        <f t="shared" si="1"/>
        <v>34742</v>
      </c>
      <c r="K45" s="30">
        <v>-44000</v>
      </c>
      <c r="L45" s="30">
        <f t="shared" si="2"/>
        <v>42560</v>
      </c>
      <c r="M45" s="37">
        <f t="shared" si="3"/>
        <v>468160</v>
      </c>
      <c r="N45" s="40">
        <f t="shared" si="4"/>
        <v>498160</v>
      </c>
    </row>
    <row r="46" spans="1:14" ht="17.25" customHeight="1" x14ac:dyDescent="0.25">
      <c r="A46" s="47">
        <v>44</v>
      </c>
      <c r="B46" s="42" t="s">
        <v>27</v>
      </c>
      <c r="C46" s="32">
        <v>653</v>
      </c>
      <c r="D46" s="117">
        <f t="shared" si="5"/>
        <v>700</v>
      </c>
      <c r="E46" s="33">
        <f t="shared" si="6"/>
        <v>123200</v>
      </c>
      <c r="F46" s="34">
        <v>-12000</v>
      </c>
      <c r="G46" s="28">
        <f t="shared" si="7"/>
        <v>111200</v>
      </c>
      <c r="H46" s="27">
        <f t="shared" si="8"/>
        <v>24640</v>
      </c>
      <c r="I46" s="29">
        <f t="shared" si="0"/>
        <v>86560</v>
      </c>
      <c r="J46" s="35">
        <f t="shared" si="1"/>
        <v>34742</v>
      </c>
      <c r="K46" s="30">
        <v>-43000</v>
      </c>
      <c r="L46" s="36">
        <f t="shared" si="2"/>
        <v>43560</v>
      </c>
      <c r="M46" s="37">
        <f t="shared" si="3"/>
        <v>479160</v>
      </c>
      <c r="N46" s="40">
        <f t="shared" si="4"/>
        <v>509160</v>
      </c>
    </row>
    <row r="47" spans="1:14" ht="17.25" customHeight="1" x14ac:dyDescent="0.25">
      <c r="A47" s="48">
        <v>45</v>
      </c>
      <c r="B47" s="42" t="s">
        <v>31</v>
      </c>
      <c r="C47" s="32">
        <v>654</v>
      </c>
      <c r="D47" s="117">
        <f t="shared" si="5"/>
        <v>700</v>
      </c>
      <c r="E47" s="33">
        <f t="shared" si="6"/>
        <v>123200</v>
      </c>
      <c r="F47" s="34">
        <v>-12000</v>
      </c>
      <c r="G47" s="28">
        <f t="shared" si="7"/>
        <v>111200</v>
      </c>
      <c r="H47" s="27">
        <f t="shared" si="8"/>
        <v>24640</v>
      </c>
      <c r="I47" s="29">
        <f t="shared" si="0"/>
        <v>86560</v>
      </c>
      <c r="J47" s="75">
        <f t="shared" si="1"/>
        <v>34742</v>
      </c>
      <c r="K47" s="76">
        <v>-43000</v>
      </c>
      <c r="L47" s="76">
        <f t="shared" si="2"/>
        <v>43560</v>
      </c>
      <c r="M47" s="77">
        <f t="shared" si="3"/>
        <v>479160</v>
      </c>
      <c r="N47" s="78">
        <f t="shared" si="4"/>
        <v>509160</v>
      </c>
    </row>
    <row r="48" spans="1:14" ht="17.25" customHeight="1" x14ac:dyDescent="0.25">
      <c r="A48" s="48">
        <v>45</v>
      </c>
      <c r="B48" s="114" t="s">
        <v>101</v>
      </c>
      <c r="C48" s="38">
        <v>653</v>
      </c>
      <c r="D48" s="117">
        <f t="shared" si="5"/>
        <v>700</v>
      </c>
      <c r="E48" s="33">
        <f>D48*8*22</f>
        <v>123200</v>
      </c>
      <c r="F48" s="34">
        <v>-12000</v>
      </c>
      <c r="G48" s="28">
        <f>E48+F48</f>
        <v>111200</v>
      </c>
      <c r="H48" s="27">
        <f>E48*0.2</f>
        <v>24640</v>
      </c>
      <c r="I48" s="29">
        <f>G48-H48</f>
        <v>86560</v>
      </c>
      <c r="J48" s="75">
        <f>I48-51818</f>
        <v>34742</v>
      </c>
      <c r="K48" s="76">
        <v>-43000</v>
      </c>
      <c r="L48" s="76">
        <f>I48+K48</f>
        <v>43560</v>
      </c>
      <c r="M48" s="77">
        <f>L48*11</f>
        <v>479160</v>
      </c>
      <c r="N48" s="78">
        <f>M48+30000</f>
        <v>509160</v>
      </c>
    </row>
    <row r="49" spans="2:14" s="24" customFormat="1" ht="24.75" customHeight="1" x14ac:dyDescent="0.25">
      <c r="B49" s="47"/>
      <c r="D49" s="82"/>
      <c r="E49" s="25"/>
      <c r="F49" s="25"/>
      <c r="G49" s="49"/>
      <c r="H49" s="49"/>
      <c r="I49" s="49"/>
      <c r="J49" s="74" t="s">
        <v>69</v>
      </c>
      <c r="L49" s="38" t="s">
        <v>70</v>
      </c>
      <c r="M49" s="38" t="s">
        <v>71</v>
      </c>
      <c r="N49" s="50"/>
    </row>
  </sheetData>
  <phoneticPr fontId="1"/>
  <printOptions horizontalCentered="1" verticalCentered="1"/>
  <pageMargins left="0.22" right="0.19685039370078741" top="0.35433070866141736" bottom="0.19685039370078741" header="0.19685039370078741" footer="0.19685039370078741"/>
  <pageSetup paperSize="9" scale="6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6"/>
  <sheetViews>
    <sheetView showGridLines="0" tabSelected="1" view="pageBreakPreview" zoomScaleNormal="100" zoomScaleSheetLayoutView="100" workbookViewId="0">
      <selection activeCell="A2" sqref="A2:N3"/>
    </sheetView>
  </sheetViews>
  <sheetFormatPr defaultColWidth="6.59765625" defaultRowHeight="45" customHeight="1" x14ac:dyDescent="0.25"/>
  <cols>
    <col min="1" max="1" width="4" style="131" customWidth="1"/>
    <col min="2" max="2" width="22.46484375" style="131" customWidth="1"/>
    <col min="3" max="3" width="10" style="131" customWidth="1"/>
    <col min="4" max="4" width="6.59765625" style="131" customWidth="1"/>
    <col min="5" max="5" width="5.265625" style="131" customWidth="1"/>
    <col min="6" max="6" width="8.3984375" style="131" customWidth="1"/>
    <col min="7" max="7" width="13.73046875" style="131" customWidth="1"/>
    <col min="8" max="8" width="6.59765625" style="131" customWidth="1"/>
    <col min="9" max="9" width="7.46484375" style="131" customWidth="1"/>
    <col min="10" max="10" width="8.86328125" style="131" customWidth="1"/>
    <col min="11" max="13" width="5.265625" style="131" customWidth="1"/>
    <col min="14" max="14" width="5.59765625" style="131" customWidth="1"/>
    <col min="15" max="16384" width="6.59765625" style="131"/>
  </cols>
  <sheetData>
    <row r="1" spans="1:15" ht="18" customHeight="1" x14ac:dyDescent="0.25">
      <c r="A1" s="193" t="s">
        <v>163</v>
      </c>
      <c r="B1" s="193"/>
      <c r="C1" s="193"/>
      <c r="D1" s="193"/>
      <c r="E1" s="193"/>
      <c r="F1" s="193"/>
      <c r="G1" s="193"/>
      <c r="J1" s="191"/>
      <c r="K1" s="191"/>
      <c r="L1" s="191"/>
      <c r="M1" s="191"/>
      <c r="N1" s="192" t="s">
        <v>240</v>
      </c>
      <c r="O1" s="119"/>
    </row>
    <row r="2" spans="1:15" ht="18" customHeight="1" x14ac:dyDescent="0.25">
      <c r="A2" s="194" t="s">
        <v>239</v>
      </c>
      <c r="B2" s="194"/>
      <c r="C2" s="194"/>
      <c r="D2" s="194"/>
      <c r="E2" s="194"/>
      <c r="F2" s="194"/>
      <c r="G2" s="194"/>
      <c r="H2" s="194"/>
      <c r="I2" s="194"/>
      <c r="J2" s="194"/>
      <c r="K2" s="194"/>
      <c r="L2" s="194"/>
      <c r="M2" s="194"/>
      <c r="N2" s="194"/>
    </row>
    <row r="3" spans="1:15" ht="18" customHeight="1" x14ac:dyDescent="0.25">
      <c r="A3" s="194"/>
      <c r="B3" s="194"/>
      <c r="C3" s="194"/>
      <c r="D3" s="194"/>
      <c r="E3" s="194"/>
      <c r="F3" s="194"/>
      <c r="G3" s="194"/>
      <c r="H3" s="194"/>
      <c r="I3" s="194"/>
      <c r="J3" s="194"/>
      <c r="K3" s="194"/>
      <c r="L3" s="194"/>
      <c r="M3" s="194"/>
      <c r="N3" s="194"/>
    </row>
    <row r="4" spans="1:15" s="138" customFormat="1" ht="9" customHeight="1" x14ac:dyDescent="0.25">
      <c r="A4" s="257" t="s">
        <v>169</v>
      </c>
      <c r="B4" s="257"/>
      <c r="C4" s="257"/>
      <c r="D4" s="257"/>
      <c r="J4" s="124"/>
      <c r="K4" s="139"/>
      <c r="L4" s="133"/>
      <c r="M4" s="133"/>
      <c r="N4" s="133"/>
    </row>
    <row r="5" spans="1:15" s="138" customFormat="1" ht="27" customHeight="1" x14ac:dyDescent="0.25">
      <c r="A5" s="258"/>
      <c r="B5" s="258"/>
      <c r="C5" s="258"/>
      <c r="D5" s="258"/>
      <c r="E5" s="174"/>
      <c r="F5" s="174"/>
      <c r="G5" s="174"/>
      <c r="H5" s="115"/>
      <c r="I5" s="115" t="s">
        <v>167</v>
      </c>
      <c r="J5" s="188" t="s">
        <v>208</v>
      </c>
      <c r="K5" s="178"/>
      <c r="L5" s="162" t="s">
        <v>166</v>
      </c>
      <c r="M5" s="178"/>
      <c r="N5" s="162" t="s">
        <v>165</v>
      </c>
    </row>
    <row r="6" spans="1:15" ht="18" customHeight="1" x14ac:dyDescent="0.25">
      <c r="A6" s="337" t="s">
        <v>129</v>
      </c>
      <c r="B6" s="338"/>
      <c r="C6" s="218"/>
      <c r="D6" s="219"/>
      <c r="E6" s="219"/>
      <c r="F6" s="219"/>
      <c r="G6" s="220"/>
      <c r="H6" s="206" t="s">
        <v>202</v>
      </c>
      <c r="I6" s="207"/>
      <c r="J6" s="214"/>
      <c r="K6" s="214"/>
      <c r="L6" s="214"/>
      <c r="M6" s="214"/>
      <c r="N6" s="215"/>
    </row>
    <row r="7" spans="1:15" s="138" customFormat="1" ht="18" customHeight="1" x14ac:dyDescent="0.25">
      <c r="A7" s="357" t="s">
        <v>103</v>
      </c>
      <c r="B7" s="358"/>
      <c r="C7" s="221"/>
      <c r="D7" s="222"/>
      <c r="E7" s="222"/>
      <c r="F7" s="222"/>
      <c r="G7" s="223"/>
      <c r="H7" s="208"/>
      <c r="I7" s="209"/>
      <c r="J7" s="216"/>
      <c r="K7" s="216"/>
      <c r="L7" s="216"/>
      <c r="M7" s="216"/>
      <c r="N7" s="217"/>
    </row>
    <row r="8" spans="1:15" s="138" customFormat="1" ht="36" customHeight="1" x14ac:dyDescent="0.25">
      <c r="A8" s="359"/>
      <c r="B8" s="360"/>
      <c r="C8" s="224"/>
      <c r="D8" s="225"/>
      <c r="E8" s="225"/>
      <c r="F8" s="225"/>
      <c r="G8" s="226"/>
      <c r="H8" s="210" t="s">
        <v>203</v>
      </c>
      <c r="I8" s="211"/>
      <c r="J8" s="212"/>
      <c r="K8" s="212"/>
      <c r="L8" s="212"/>
      <c r="M8" s="212"/>
      <c r="N8" s="213"/>
    </row>
    <row r="9" spans="1:15" ht="18" customHeight="1" x14ac:dyDescent="0.25">
      <c r="A9" s="206" t="s">
        <v>170</v>
      </c>
      <c r="B9" s="207"/>
      <c r="C9" s="361" t="s">
        <v>222</v>
      </c>
      <c r="D9" s="362"/>
      <c r="E9" s="362"/>
      <c r="F9" s="362"/>
      <c r="G9" s="362"/>
      <c r="H9" s="362"/>
      <c r="I9" s="362"/>
      <c r="J9" s="362"/>
      <c r="K9" s="362"/>
      <c r="L9" s="362"/>
      <c r="M9" s="362"/>
      <c r="N9" s="363"/>
    </row>
    <row r="10" spans="1:15" s="138" customFormat="1" ht="31.5" customHeight="1" x14ac:dyDescent="0.25">
      <c r="A10" s="208"/>
      <c r="B10" s="209"/>
      <c r="C10" s="244"/>
      <c r="D10" s="245"/>
      <c r="E10" s="245"/>
      <c r="F10" s="245"/>
      <c r="G10" s="245"/>
      <c r="H10" s="245"/>
      <c r="I10" s="245"/>
      <c r="J10" s="245"/>
      <c r="K10" s="245"/>
      <c r="L10" s="245"/>
      <c r="M10" s="245"/>
      <c r="N10" s="246"/>
    </row>
    <row r="11" spans="1:15" s="138" customFormat="1" ht="18" customHeight="1" x14ac:dyDescent="0.25">
      <c r="A11" s="233" t="s">
        <v>209</v>
      </c>
      <c r="B11" s="234"/>
      <c r="C11" s="227"/>
      <c r="D11" s="228"/>
      <c r="E11" s="228"/>
      <c r="F11" s="229"/>
      <c r="G11" s="233" t="s">
        <v>209</v>
      </c>
      <c r="H11" s="235"/>
      <c r="I11" s="230"/>
      <c r="J11" s="231"/>
      <c r="K11" s="231"/>
      <c r="L11" s="231"/>
      <c r="M11" s="231"/>
      <c r="N11" s="232"/>
    </row>
    <row r="12" spans="1:15" ht="37.5" customHeight="1" x14ac:dyDescent="0.25">
      <c r="A12" s="280" t="s">
        <v>210</v>
      </c>
      <c r="B12" s="233"/>
      <c r="C12" s="281"/>
      <c r="D12" s="282"/>
      <c r="E12" s="282"/>
      <c r="F12" s="282"/>
      <c r="G12" s="283" t="s">
        <v>214</v>
      </c>
      <c r="H12" s="273"/>
      <c r="I12" s="281"/>
      <c r="J12" s="282"/>
      <c r="K12" s="282"/>
      <c r="L12" s="282"/>
      <c r="M12" s="282"/>
      <c r="N12" s="282"/>
    </row>
    <row r="13" spans="1:15" ht="45" customHeight="1" x14ac:dyDescent="0.25">
      <c r="A13" s="272" t="s">
        <v>131</v>
      </c>
      <c r="B13" s="273"/>
      <c r="C13" s="274"/>
      <c r="D13" s="275"/>
      <c r="E13" s="275"/>
      <c r="F13" s="275"/>
      <c r="G13" s="272" t="s">
        <v>171</v>
      </c>
      <c r="H13" s="273"/>
      <c r="I13" s="276"/>
      <c r="J13" s="277"/>
      <c r="K13" s="277"/>
      <c r="L13" s="277"/>
      <c r="M13" s="277"/>
      <c r="N13" s="277"/>
    </row>
    <row r="14" spans="1:15" ht="27" customHeight="1" x14ac:dyDescent="0.25">
      <c r="A14" s="272" t="s">
        <v>127</v>
      </c>
      <c r="B14" s="346"/>
      <c r="C14" s="167"/>
      <c r="D14" s="167"/>
      <c r="E14" s="167"/>
      <c r="F14" s="167"/>
      <c r="G14" s="167"/>
      <c r="H14" s="167"/>
      <c r="I14" s="167"/>
      <c r="J14" s="278" t="s">
        <v>173</v>
      </c>
      <c r="K14" s="279"/>
      <c r="L14" s="279"/>
      <c r="M14" s="279"/>
      <c r="N14" s="279"/>
    </row>
    <row r="15" spans="1:15" ht="42" customHeight="1" x14ac:dyDescent="0.25">
      <c r="A15" s="283" t="s">
        <v>206</v>
      </c>
      <c r="B15" s="346"/>
      <c r="C15" s="230"/>
      <c r="D15" s="231"/>
      <c r="E15" s="231"/>
      <c r="F15" s="231"/>
      <c r="G15" s="176" t="s">
        <v>215</v>
      </c>
      <c r="H15" s="268" t="s">
        <v>172</v>
      </c>
      <c r="I15" s="236"/>
      <c r="J15" s="230"/>
      <c r="K15" s="231"/>
      <c r="L15" s="231"/>
      <c r="M15" s="231"/>
      <c r="N15" s="232"/>
    </row>
    <row r="16" spans="1:15" ht="36" customHeight="1" x14ac:dyDescent="0.25">
      <c r="A16" s="270" t="s">
        <v>174</v>
      </c>
      <c r="B16" s="271"/>
      <c r="C16" s="271"/>
      <c r="D16" s="271"/>
      <c r="E16" s="271"/>
      <c r="F16" s="271"/>
      <c r="G16" s="271"/>
      <c r="H16" s="198"/>
      <c r="I16" s="364"/>
      <c r="J16" s="365"/>
      <c r="K16" s="365"/>
      <c r="L16" s="365"/>
      <c r="M16" s="365"/>
      <c r="N16" s="365"/>
    </row>
    <row r="17" spans="1:14" s="138" customFormat="1" ht="9" customHeight="1" x14ac:dyDescent="0.25">
      <c r="A17" s="168"/>
      <c r="B17" s="168"/>
      <c r="C17" s="145"/>
      <c r="D17" s="145"/>
      <c r="E17" s="145"/>
      <c r="F17" s="145"/>
      <c r="G17" s="145"/>
      <c r="H17" s="145"/>
      <c r="I17" s="163"/>
      <c r="J17" s="163"/>
      <c r="K17" s="163"/>
      <c r="L17" s="163"/>
      <c r="M17" s="163"/>
      <c r="N17" s="163"/>
    </row>
    <row r="18" spans="1:14" s="138" customFormat="1" ht="18" customHeight="1" x14ac:dyDescent="0.25">
      <c r="A18" s="269" t="s">
        <v>168</v>
      </c>
      <c r="B18" s="269"/>
      <c r="C18" s="165"/>
      <c r="D18" s="165"/>
      <c r="E18" s="165"/>
      <c r="F18" s="165"/>
      <c r="G18" s="165"/>
      <c r="H18" s="165"/>
      <c r="I18" s="369"/>
      <c r="J18" s="369"/>
      <c r="K18" s="369"/>
      <c r="L18" s="369"/>
      <c r="M18" s="369"/>
      <c r="N18" s="369"/>
    </row>
    <row r="19" spans="1:14" s="138" customFormat="1" ht="33.75" customHeight="1" x14ac:dyDescent="0.25">
      <c r="A19" s="269" t="s">
        <v>221</v>
      </c>
      <c r="B19" s="269"/>
      <c r="C19" s="269"/>
      <c r="D19" s="269"/>
      <c r="E19" s="269"/>
      <c r="F19" s="269"/>
      <c r="G19" s="269"/>
      <c r="H19" s="269"/>
      <c r="I19" s="269"/>
      <c r="J19" s="269"/>
      <c r="K19" s="269"/>
      <c r="L19" s="269"/>
      <c r="M19" s="269"/>
      <c r="N19" s="269"/>
    </row>
    <row r="20" spans="1:14" s="138" customFormat="1" ht="9" customHeight="1" x14ac:dyDescent="0.25">
      <c r="A20" s="116"/>
      <c r="B20" s="116"/>
      <c r="C20" s="137"/>
      <c r="E20" s="169"/>
      <c r="F20" s="169"/>
      <c r="G20" s="137"/>
      <c r="H20" s="137"/>
      <c r="I20" s="137"/>
      <c r="J20" s="137"/>
      <c r="K20" s="115"/>
      <c r="M20" s="115"/>
      <c r="N20" s="115"/>
    </row>
    <row r="21" spans="1:14" s="138" customFormat="1" ht="9" customHeight="1" x14ac:dyDescent="0.25">
      <c r="A21" s="116"/>
      <c r="B21" s="116"/>
      <c r="C21" s="115"/>
      <c r="E21" s="169"/>
      <c r="F21" s="169"/>
      <c r="G21" s="163"/>
      <c r="H21" s="163"/>
      <c r="I21" s="163"/>
      <c r="J21" s="163"/>
      <c r="K21" s="163"/>
      <c r="L21" s="163"/>
      <c r="M21" s="164"/>
      <c r="N21" s="115"/>
    </row>
    <row r="22" spans="1:14" s="138" customFormat="1" ht="18" customHeight="1" x14ac:dyDescent="0.25">
      <c r="A22" s="118" t="s">
        <v>207</v>
      </c>
      <c r="B22" s="118"/>
      <c r="C22" s="118"/>
      <c r="D22" s="148"/>
      <c r="E22" s="148"/>
      <c r="F22" s="148"/>
      <c r="G22" s="115"/>
      <c r="H22" s="115"/>
      <c r="I22" s="115"/>
      <c r="J22" s="115"/>
      <c r="K22" s="115"/>
      <c r="L22" s="148"/>
      <c r="M22" s="115"/>
      <c r="N22" s="115"/>
    </row>
    <row r="23" spans="1:14" s="138" customFormat="1" ht="18" customHeight="1" x14ac:dyDescent="0.25">
      <c r="A23" s="382" t="s">
        <v>152</v>
      </c>
      <c r="B23" s="231"/>
      <c r="C23" s="232"/>
      <c r="D23" s="382" t="s">
        <v>153</v>
      </c>
      <c r="E23" s="231"/>
      <c r="F23" s="231"/>
      <c r="G23" s="231"/>
      <c r="H23" s="232"/>
      <c r="I23" s="382" t="s">
        <v>154</v>
      </c>
      <c r="J23" s="231"/>
      <c r="K23" s="231"/>
      <c r="L23" s="231"/>
      <c r="M23" s="231"/>
      <c r="N23" s="232"/>
    </row>
    <row r="24" spans="1:14" s="138" customFormat="1" ht="21" customHeight="1" x14ac:dyDescent="0.25">
      <c r="A24" s="370"/>
      <c r="B24" s="371"/>
      <c r="C24" s="372"/>
      <c r="D24" s="370"/>
      <c r="E24" s="371"/>
      <c r="F24" s="371"/>
      <c r="G24" s="371"/>
      <c r="H24" s="372"/>
      <c r="I24" s="379"/>
      <c r="J24" s="379"/>
      <c r="K24" s="379"/>
      <c r="L24" s="379"/>
      <c r="M24" s="379"/>
      <c r="N24" s="379"/>
    </row>
    <row r="25" spans="1:14" s="138" customFormat="1" ht="21" customHeight="1" x14ac:dyDescent="0.25">
      <c r="A25" s="373"/>
      <c r="B25" s="374"/>
      <c r="C25" s="375"/>
      <c r="D25" s="373"/>
      <c r="E25" s="374"/>
      <c r="F25" s="374"/>
      <c r="G25" s="374"/>
      <c r="H25" s="375"/>
      <c r="I25" s="379"/>
      <c r="J25" s="379"/>
      <c r="K25" s="379"/>
      <c r="L25" s="379"/>
      <c r="M25" s="379"/>
      <c r="N25" s="379"/>
    </row>
    <row r="26" spans="1:14" s="138" customFormat="1" ht="21" customHeight="1" x14ac:dyDescent="0.25">
      <c r="A26" s="373"/>
      <c r="B26" s="374"/>
      <c r="C26" s="375"/>
      <c r="D26" s="373"/>
      <c r="E26" s="374"/>
      <c r="F26" s="374"/>
      <c r="G26" s="374"/>
      <c r="H26" s="375"/>
      <c r="I26" s="379"/>
      <c r="J26" s="379"/>
      <c r="K26" s="379"/>
      <c r="L26" s="379"/>
      <c r="M26" s="379"/>
      <c r="N26" s="379"/>
    </row>
    <row r="27" spans="1:14" s="138" customFormat="1" ht="21" customHeight="1" x14ac:dyDescent="0.25">
      <c r="A27" s="373"/>
      <c r="B27" s="374"/>
      <c r="C27" s="375"/>
      <c r="D27" s="373"/>
      <c r="E27" s="374"/>
      <c r="F27" s="374"/>
      <c r="G27" s="374"/>
      <c r="H27" s="375"/>
      <c r="I27" s="379"/>
      <c r="J27" s="379"/>
      <c r="K27" s="379"/>
      <c r="L27" s="379"/>
      <c r="M27" s="379"/>
      <c r="N27" s="379"/>
    </row>
    <row r="28" spans="1:14" s="138" customFormat="1" ht="21" customHeight="1" x14ac:dyDescent="0.25">
      <c r="A28" s="373"/>
      <c r="B28" s="374"/>
      <c r="C28" s="375"/>
      <c r="D28" s="373"/>
      <c r="E28" s="374"/>
      <c r="F28" s="374"/>
      <c r="G28" s="374"/>
      <c r="H28" s="375"/>
      <c r="I28" s="379"/>
      <c r="J28" s="379"/>
      <c r="K28" s="379"/>
      <c r="L28" s="379"/>
      <c r="M28" s="379"/>
      <c r="N28" s="379"/>
    </row>
    <row r="29" spans="1:14" s="138" customFormat="1" ht="21" customHeight="1" x14ac:dyDescent="0.25">
      <c r="A29" s="373"/>
      <c r="B29" s="374"/>
      <c r="C29" s="375"/>
      <c r="D29" s="373"/>
      <c r="E29" s="374"/>
      <c r="F29" s="374"/>
      <c r="G29" s="374"/>
      <c r="H29" s="375"/>
      <c r="I29" s="379"/>
      <c r="J29" s="379"/>
      <c r="K29" s="379"/>
      <c r="L29" s="379"/>
      <c r="M29" s="379"/>
      <c r="N29" s="379"/>
    </row>
    <row r="30" spans="1:14" s="138" customFormat="1" ht="21" customHeight="1" x14ac:dyDescent="0.25">
      <c r="A30" s="373"/>
      <c r="B30" s="374"/>
      <c r="C30" s="375"/>
      <c r="D30" s="373"/>
      <c r="E30" s="374"/>
      <c r="F30" s="374"/>
      <c r="G30" s="374"/>
      <c r="H30" s="375"/>
      <c r="I30" s="379"/>
      <c r="J30" s="379"/>
      <c r="K30" s="379"/>
      <c r="L30" s="379"/>
      <c r="M30" s="379"/>
      <c r="N30" s="379"/>
    </row>
    <row r="31" spans="1:14" s="138" customFormat="1" ht="21" customHeight="1" x14ac:dyDescent="0.25">
      <c r="A31" s="376"/>
      <c r="B31" s="377"/>
      <c r="C31" s="378"/>
      <c r="D31" s="376"/>
      <c r="E31" s="377"/>
      <c r="F31" s="377"/>
      <c r="G31" s="377"/>
      <c r="H31" s="378"/>
      <c r="I31" s="379"/>
      <c r="J31" s="379"/>
      <c r="K31" s="379"/>
      <c r="L31" s="379"/>
      <c r="M31" s="379"/>
      <c r="N31" s="379"/>
    </row>
    <row r="32" spans="1:14" s="138" customFormat="1" ht="18" customHeight="1" x14ac:dyDescent="0.25">
      <c r="A32" s="382" t="s">
        <v>164</v>
      </c>
      <c r="B32" s="231"/>
      <c r="C32" s="232"/>
      <c r="D32" s="382" t="s">
        <v>155</v>
      </c>
      <c r="E32" s="231"/>
      <c r="F32" s="231"/>
      <c r="G32" s="231"/>
      <c r="H32" s="232"/>
      <c r="I32" s="382" t="s">
        <v>156</v>
      </c>
      <c r="J32" s="231"/>
      <c r="K32" s="231"/>
      <c r="L32" s="231"/>
      <c r="M32" s="231"/>
      <c r="N32" s="232"/>
    </row>
    <row r="33" spans="1:14" s="138" customFormat="1" ht="21" customHeight="1" x14ac:dyDescent="0.25">
      <c r="A33" s="370"/>
      <c r="B33" s="371"/>
      <c r="C33" s="372"/>
      <c r="D33" s="370"/>
      <c r="E33" s="371"/>
      <c r="F33" s="371"/>
      <c r="G33" s="371"/>
      <c r="H33" s="372"/>
      <c r="I33" s="379"/>
      <c r="J33" s="379"/>
      <c r="K33" s="379"/>
      <c r="L33" s="379"/>
      <c r="M33" s="379"/>
      <c r="N33" s="379"/>
    </row>
    <row r="34" spans="1:14" s="138" customFormat="1" ht="21" customHeight="1" x14ac:dyDescent="0.25">
      <c r="A34" s="373"/>
      <c r="B34" s="374"/>
      <c r="C34" s="375"/>
      <c r="D34" s="373"/>
      <c r="E34" s="374"/>
      <c r="F34" s="374"/>
      <c r="G34" s="374"/>
      <c r="H34" s="375"/>
      <c r="I34" s="379"/>
      <c r="J34" s="379"/>
      <c r="K34" s="379"/>
      <c r="L34" s="379"/>
      <c r="M34" s="379"/>
      <c r="N34" s="379"/>
    </row>
    <row r="35" spans="1:14" s="138" customFormat="1" ht="21" customHeight="1" x14ac:dyDescent="0.25">
      <c r="A35" s="373"/>
      <c r="B35" s="374"/>
      <c r="C35" s="375"/>
      <c r="D35" s="373"/>
      <c r="E35" s="374"/>
      <c r="F35" s="374"/>
      <c r="G35" s="374"/>
      <c r="H35" s="375"/>
      <c r="I35" s="379"/>
      <c r="J35" s="379"/>
      <c r="K35" s="379"/>
      <c r="L35" s="379"/>
      <c r="M35" s="379"/>
      <c r="N35" s="379"/>
    </row>
    <row r="36" spans="1:14" s="138" customFormat="1" ht="21" customHeight="1" x14ac:dyDescent="0.25">
      <c r="A36" s="373"/>
      <c r="B36" s="374"/>
      <c r="C36" s="375"/>
      <c r="D36" s="373"/>
      <c r="E36" s="374"/>
      <c r="F36" s="374"/>
      <c r="G36" s="374"/>
      <c r="H36" s="375"/>
      <c r="I36" s="379"/>
      <c r="J36" s="379"/>
      <c r="K36" s="379"/>
      <c r="L36" s="379"/>
      <c r="M36" s="379"/>
      <c r="N36" s="379"/>
    </row>
    <row r="37" spans="1:14" s="138" customFormat="1" ht="21" customHeight="1" x14ac:dyDescent="0.25">
      <c r="A37" s="373"/>
      <c r="B37" s="374"/>
      <c r="C37" s="375"/>
      <c r="D37" s="373"/>
      <c r="E37" s="374"/>
      <c r="F37" s="374"/>
      <c r="G37" s="374"/>
      <c r="H37" s="375"/>
      <c r="I37" s="379"/>
      <c r="J37" s="379"/>
      <c r="K37" s="379"/>
      <c r="L37" s="379"/>
      <c r="M37" s="379"/>
      <c r="N37" s="379"/>
    </row>
    <row r="38" spans="1:14" s="138" customFormat="1" ht="21" customHeight="1" x14ac:dyDescent="0.25">
      <c r="A38" s="373"/>
      <c r="B38" s="374"/>
      <c r="C38" s="375"/>
      <c r="D38" s="373"/>
      <c r="E38" s="374"/>
      <c r="F38" s="374"/>
      <c r="G38" s="374"/>
      <c r="H38" s="375"/>
      <c r="I38" s="379"/>
      <c r="J38" s="379"/>
      <c r="K38" s="379"/>
      <c r="L38" s="379"/>
      <c r="M38" s="379"/>
      <c r="N38" s="379"/>
    </row>
    <row r="39" spans="1:14" s="138" customFormat="1" ht="21" customHeight="1" x14ac:dyDescent="0.25">
      <c r="A39" s="373"/>
      <c r="B39" s="374"/>
      <c r="C39" s="375"/>
      <c r="D39" s="373"/>
      <c r="E39" s="374"/>
      <c r="F39" s="374"/>
      <c r="G39" s="374"/>
      <c r="H39" s="375"/>
      <c r="I39" s="379"/>
      <c r="J39" s="379"/>
      <c r="K39" s="379"/>
      <c r="L39" s="379"/>
      <c r="M39" s="379"/>
      <c r="N39" s="379"/>
    </row>
    <row r="40" spans="1:14" s="138" customFormat="1" ht="21" customHeight="1" x14ac:dyDescent="0.25">
      <c r="A40" s="376"/>
      <c r="B40" s="377"/>
      <c r="C40" s="378"/>
      <c r="D40" s="376"/>
      <c r="E40" s="377"/>
      <c r="F40" s="377"/>
      <c r="G40" s="377"/>
      <c r="H40" s="378"/>
      <c r="I40" s="379"/>
      <c r="J40" s="379"/>
      <c r="K40" s="379"/>
      <c r="L40" s="379"/>
      <c r="M40" s="379"/>
      <c r="N40" s="379"/>
    </row>
    <row r="41" spans="1:14" s="138" customFormat="1" ht="24" customHeight="1" x14ac:dyDescent="0.25">
      <c r="A41" s="116"/>
      <c r="B41" s="116"/>
      <c r="C41" s="115"/>
      <c r="D41" s="134"/>
      <c r="E41" s="134"/>
      <c r="F41" s="134"/>
      <c r="G41" s="115"/>
      <c r="H41" s="115"/>
      <c r="I41" s="115"/>
      <c r="J41" s="115"/>
      <c r="K41" s="115"/>
      <c r="L41" s="134"/>
      <c r="M41" s="115"/>
      <c r="N41" s="115"/>
    </row>
    <row r="42" spans="1:14" s="138" customFormat="1" ht="24" customHeight="1" x14ac:dyDescent="0.25">
      <c r="A42" s="116"/>
      <c r="B42" s="116"/>
      <c r="C42" s="115"/>
      <c r="D42" s="134"/>
      <c r="E42" s="134"/>
      <c r="F42" s="134"/>
      <c r="G42" s="115"/>
      <c r="H42" s="115"/>
      <c r="I42" s="115"/>
      <c r="J42" s="115"/>
      <c r="K42" s="115"/>
      <c r="L42" s="134"/>
      <c r="M42" s="115"/>
      <c r="N42" s="115"/>
    </row>
    <row r="43" spans="1:14" s="138" customFormat="1" ht="18" customHeight="1" x14ac:dyDescent="0.25">
      <c r="A43" s="116"/>
      <c r="B43" s="116"/>
      <c r="C43" s="115"/>
      <c r="D43" s="134"/>
      <c r="E43" s="134"/>
      <c r="F43" s="134"/>
      <c r="G43" s="115"/>
      <c r="H43" s="115"/>
      <c r="I43" s="115"/>
      <c r="J43" s="115"/>
      <c r="K43" s="115"/>
      <c r="L43" s="134"/>
      <c r="M43" s="115"/>
      <c r="N43" s="115"/>
    </row>
    <row r="44" spans="1:14" s="138" customFormat="1" ht="18" customHeight="1" x14ac:dyDescent="0.25">
      <c r="A44" s="116"/>
      <c r="B44" s="116"/>
      <c r="C44" s="115"/>
      <c r="D44" s="134"/>
      <c r="E44" s="134"/>
      <c r="F44" s="134"/>
      <c r="G44" s="115"/>
      <c r="H44" s="115"/>
      <c r="I44" s="115"/>
      <c r="J44" s="115"/>
      <c r="K44" s="115"/>
      <c r="L44" s="134"/>
      <c r="M44" s="115"/>
      <c r="N44" s="115"/>
    </row>
    <row r="45" spans="1:14" s="138" customFormat="1" ht="18" customHeight="1" x14ac:dyDescent="0.25">
      <c r="A45" s="116"/>
      <c r="B45" s="116"/>
      <c r="C45" s="115"/>
      <c r="D45" s="134"/>
      <c r="E45" s="134"/>
      <c r="F45" s="134"/>
      <c r="G45" s="115"/>
      <c r="H45" s="115"/>
      <c r="I45" s="115"/>
      <c r="J45" s="115"/>
      <c r="K45" s="115"/>
      <c r="L45" s="134"/>
      <c r="M45" s="115"/>
      <c r="N45" s="115"/>
    </row>
    <row r="46" spans="1:14" s="138" customFormat="1" ht="18" customHeight="1" x14ac:dyDescent="0.25">
      <c r="A46" s="116"/>
      <c r="B46" s="116"/>
      <c r="C46" s="115"/>
      <c r="D46" s="134"/>
      <c r="E46" s="134"/>
      <c r="F46" s="134"/>
      <c r="G46" s="115"/>
      <c r="H46" s="115"/>
      <c r="I46" s="115"/>
      <c r="J46" s="115"/>
      <c r="K46" s="115"/>
      <c r="L46" s="134"/>
      <c r="M46" s="115"/>
      <c r="N46" s="115"/>
    </row>
    <row r="47" spans="1:14" s="138" customFormat="1" ht="18" customHeight="1" x14ac:dyDescent="0.25">
      <c r="A47" s="116"/>
      <c r="B47" s="116"/>
      <c r="C47" s="115"/>
      <c r="D47" s="134"/>
      <c r="E47" s="134"/>
      <c r="F47" s="134"/>
      <c r="G47" s="115"/>
      <c r="H47" s="115"/>
      <c r="I47" s="115"/>
      <c r="J47" s="115"/>
      <c r="K47" s="115"/>
      <c r="L47" s="134"/>
      <c r="M47" s="115"/>
      <c r="N47" s="115"/>
    </row>
    <row r="48" spans="1:14" s="138" customFormat="1" ht="18" customHeight="1" x14ac:dyDescent="0.25">
      <c r="A48" s="116"/>
      <c r="B48" s="116"/>
      <c r="C48" s="115"/>
      <c r="D48" s="134"/>
      <c r="E48" s="134"/>
      <c r="F48" s="134"/>
      <c r="G48" s="115"/>
      <c r="H48" s="115"/>
      <c r="I48" s="115"/>
      <c r="J48" s="115"/>
      <c r="K48" s="115"/>
      <c r="L48" s="134"/>
      <c r="M48" s="115"/>
      <c r="N48" s="115"/>
    </row>
    <row r="49" spans="1:14" s="138" customFormat="1" ht="18" customHeight="1" x14ac:dyDescent="0.25">
      <c r="A49" s="116"/>
      <c r="B49" s="116"/>
      <c r="C49" s="115"/>
      <c r="D49" s="134"/>
      <c r="E49" s="134"/>
      <c r="F49" s="134"/>
      <c r="G49" s="115"/>
      <c r="H49" s="115"/>
      <c r="I49" s="115"/>
      <c r="J49" s="115"/>
      <c r="K49" s="115"/>
      <c r="L49" s="134"/>
      <c r="M49" s="115"/>
      <c r="N49" s="115"/>
    </row>
    <row r="50" spans="1:14" s="138" customFormat="1" ht="18" customHeight="1" x14ac:dyDescent="0.25">
      <c r="A50" s="116"/>
      <c r="B50" s="116"/>
      <c r="C50" s="115"/>
      <c r="D50" s="134"/>
      <c r="E50" s="134"/>
      <c r="F50" s="134"/>
      <c r="G50" s="115"/>
      <c r="H50" s="115"/>
      <c r="I50" s="115"/>
      <c r="J50" s="115"/>
      <c r="K50" s="115"/>
      <c r="L50" s="134"/>
      <c r="M50" s="115"/>
      <c r="N50" s="115"/>
    </row>
    <row r="51" spans="1:14" s="138" customFormat="1" ht="18" customHeight="1" x14ac:dyDescent="0.25">
      <c r="A51" s="116"/>
      <c r="B51" s="116"/>
      <c r="C51" s="115"/>
      <c r="D51" s="134"/>
      <c r="E51" s="134"/>
      <c r="F51" s="134"/>
      <c r="G51" s="115"/>
      <c r="H51" s="116"/>
      <c r="I51" s="116"/>
      <c r="J51" s="116"/>
      <c r="K51" s="116"/>
      <c r="L51" s="116"/>
      <c r="M51" s="116"/>
      <c r="N51" s="116"/>
    </row>
    <row r="52" spans="1:14" s="138" customFormat="1" ht="18" customHeight="1" x14ac:dyDescent="0.25">
      <c r="A52" s="116"/>
      <c r="B52" s="116"/>
      <c r="C52" s="115"/>
      <c r="D52" s="134"/>
      <c r="E52" s="134"/>
      <c r="F52" s="134"/>
      <c r="G52" s="115"/>
      <c r="H52" s="116"/>
      <c r="I52" s="116"/>
      <c r="J52" s="116"/>
      <c r="K52" s="116"/>
      <c r="L52" s="184" t="s">
        <v>219</v>
      </c>
      <c r="M52" s="116"/>
      <c r="N52" s="116"/>
    </row>
    <row r="53" spans="1:14" s="138" customFormat="1" ht="27" customHeight="1" x14ac:dyDescent="0.25">
      <c r="A53" s="351" t="s">
        <v>176</v>
      </c>
      <c r="B53" s="351"/>
      <c r="C53" s="351"/>
      <c r="D53" s="351"/>
      <c r="E53" s="351"/>
      <c r="F53" s="351"/>
      <c r="G53" s="351"/>
      <c r="H53" s="351"/>
      <c r="I53" s="351"/>
      <c r="J53" s="351"/>
      <c r="K53" s="351"/>
      <c r="L53" s="351"/>
      <c r="M53" s="351"/>
      <c r="N53" s="351"/>
    </row>
    <row r="54" spans="1:14" s="138" customFormat="1" ht="21" customHeight="1" thickBot="1" x14ac:dyDescent="0.3">
      <c r="A54" s="383" t="s">
        <v>147</v>
      </c>
      <c r="B54" s="383"/>
      <c r="C54" s="146"/>
      <c r="D54" s="147"/>
      <c r="E54" s="147"/>
      <c r="F54" s="147"/>
      <c r="G54" s="147"/>
      <c r="H54" s="147"/>
      <c r="I54" s="140"/>
      <c r="J54" s="145"/>
      <c r="K54" s="350"/>
      <c r="L54" s="350"/>
      <c r="M54" s="350"/>
      <c r="N54" s="350"/>
    </row>
    <row r="55" spans="1:14" ht="18" customHeight="1" x14ac:dyDescent="0.25">
      <c r="A55" s="380" t="s">
        <v>177</v>
      </c>
      <c r="B55" s="381"/>
      <c r="C55" s="366"/>
      <c r="D55" s="367"/>
      <c r="E55" s="367"/>
      <c r="F55" s="368"/>
      <c r="G55" s="414" t="s">
        <v>102</v>
      </c>
      <c r="H55" s="417" t="s">
        <v>223</v>
      </c>
      <c r="I55" s="417"/>
      <c r="J55" s="417"/>
      <c r="K55" s="417"/>
      <c r="L55" s="417"/>
      <c r="M55" s="417"/>
      <c r="N55" s="418"/>
    </row>
    <row r="56" spans="1:14" ht="18" customHeight="1" x14ac:dyDescent="0.25">
      <c r="A56" s="396" t="s">
        <v>179</v>
      </c>
      <c r="B56" s="397"/>
      <c r="C56" s="391"/>
      <c r="D56" s="392"/>
      <c r="E56" s="392"/>
      <c r="F56" s="393"/>
      <c r="G56" s="415"/>
      <c r="H56" s="419"/>
      <c r="I56" s="420"/>
      <c r="J56" s="420"/>
      <c r="K56" s="420"/>
      <c r="L56" s="420"/>
      <c r="M56" s="420"/>
      <c r="N56" s="421"/>
    </row>
    <row r="57" spans="1:14" ht="18" customHeight="1" x14ac:dyDescent="0.25">
      <c r="A57" s="388"/>
      <c r="B57" s="389"/>
      <c r="C57" s="394"/>
      <c r="D57" s="394"/>
      <c r="E57" s="394"/>
      <c r="F57" s="395"/>
      <c r="G57" s="416"/>
      <c r="H57" s="422"/>
      <c r="I57" s="423"/>
      <c r="J57" s="423"/>
      <c r="K57" s="423"/>
      <c r="L57" s="423"/>
      <c r="M57" s="423"/>
      <c r="N57" s="424"/>
    </row>
    <row r="58" spans="1:14" ht="21" customHeight="1" x14ac:dyDescent="0.25">
      <c r="A58" s="398" t="s">
        <v>178</v>
      </c>
      <c r="B58" s="399"/>
      <c r="C58" s="400"/>
      <c r="D58" s="400"/>
      <c r="E58" s="400"/>
      <c r="F58" s="401"/>
      <c r="G58" s="179" t="s">
        <v>130</v>
      </c>
      <c r="H58" s="428"/>
      <c r="I58" s="429"/>
      <c r="J58" s="429"/>
      <c r="K58" s="429"/>
      <c r="L58" s="429"/>
      <c r="M58" s="429"/>
      <c r="N58" s="430"/>
    </row>
    <row r="59" spans="1:14" ht="27" customHeight="1" x14ac:dyDescent="0.25">
      <c r="A59" s="425" t="s">
        <v>104</v>
      </c>
      <c r="B59" s="426"/>
      <c r="C59" s="189"/>
      <c r="D59" s="173" t="s">
        <v>211</v>
      </c>
      <c r="E59" s="236" t="s">
        <v>175</v>
      </c>
      <c r="F59" s="236"/>
      <c r="G59" s="236"/>
      <c r="H59" s="236"/>
      <c r="I59" s="236"/>
      <c r="J59" s="236"/>
      <c r="K59" s="236"/>
      <c r="L59" s="236"/>
      <c r="M59" s="236"/>
      <c r="N59" s="237"/>
    </row>
    <row r="60" spans="1:14" ht="27" customHeight="1" x14ac:dyDescent="0.25">
      <c r="A60" s="436" t="s">
        <v>180</v>
      </c>
      <c r="B60" s="437"/>
      <c r="C60" s="247" t="s">
        <v>224</v>
      </c>
      <c r="D60" s="247"/>
      <c r="E60" s="247"/>
      <c r="F60" s="247"/>
      <c r="G60" s="180" t="s">
        <v>181</v>
      </c>
      <c r="H60" s="190"/>
      <c r="I60" s="175" t="s">
        <v>216</v>
      </c>
      <c r="J60" s="355" t="s">
        <v>182</v>
      </c>
      <c r="K60" s="356"/>
      <c r="L60" s="356"/>
      <c r="M60" s="356"/>
      <c r="N60" s="427"/>
    </row>
    <row r="61" spans="1:14" ht="27" customHeight="1" x14ac:dyDescent="0.25">
      <c r="A61" s="403" t="s">
        <v>183</v>
      </c>
      <c r="B61" s="404"/>
      <c r="C61" s="405"/>
      <c r="D61" s="406"/>
      <c r="E61" s="406"/>
      <c r="F61" s="406"/>
      <c r="G61" s="406"/>
      <c r="H61" s="406"/>
      <c r="I61" s="406"/>
      <c r="J61" s="406"/>
      <c r="K61" s="406"/>
      <c r="L61" s="406"/>
      <c r="M61" s="406"/>
      <c r="N61" s="407"/>
    </row>
    <row r="62" spans="1:14" ht="21" customHeight="1" x14ac:dyDescent="0.25">
      <c r="A62" s="262" t="s">
        <v>105</v>
      </c>
      <c r="B62" s="263"/>
      <c r="C62" s="438" t="s">
        <v>80</v>
      </c>
      <c r="D62" s="443"/>
      <c r="E62" s="444"/>
      <c r="F62" s="461" t="s">
        <v>184</v>
      </c>
      <c r="G62" s="463" t="s">
        <v>106</v>
      </c>
      <c r="H62" s="352" t="s">
        <v>225</v>
      </c>
      <c r="I62" s="352"/>
      <c r="J62" s="352"/>
      <c r="K62" s="352"/>
      <c r="L62" s="352"/>
      <c r="M62" s="352"/>
      <c r="N62" s="353"/>
    </row>
    <row r="63" spans="1:14" s="138" customFormat="1" ht="15" customHeight="1" x14ac:dyDescent="0.25">
      <c r="A63" s="264"/>
      <c r="B63" s="265"/>
      <c r="C63" s="439"/>
      <c r="D63" s="445"/>
      <c r="E63" s="446"/>
      <c r="F63" s="462"/>
      <c r="G63" s="464"/>
      <c r="H63" s="465" t="s">
        <v>150</v>
      </c>
      <c r="I63" s="465"/>
      <c r="J63" s="465"/>
      <c r="K63" s="465"/>
      <c r="L63" s="465"/>
      <c r="M63" s="465"/>
      <c r="N63" s="466"/>
    </row>
    <row r="64" spans="1:14" ht="27" customHeight="1" x14ac:dyDescent="0.25">
      <c r="A64" s="264"/>
      <c r="B64" s="265"/>
      <c r="C64" s="440" t="s">
        <v>107</v>
      </c>
      <c r="D64" s="447" t="s">
        <v>185</v>
      </c>
      <c r="E64" s="392"/>
      <c r="F64" s="392"/>
      <c r="G64" s="315" t="s">
        <v>186</v>
      </c>
      <c r="H64" s="315"/>
      <c r="I64" s="315"/>
      <c r="J64" s="410"/>
      <c r="K64" s="411"/>
      <c r="L64" s="408" t="s">
        <v>187</v>
      </c>
      <c r="M64" s="408"/>
      <c r="N64" s="409"/>
    </row>
    <row r="65" spans="1:14" ht="15.75" customHeight="1" x14ac:dyDescent="0.25">
      <c r="A65" s="264"/>
      <c r="B65" s="265"/>
      <c r="C65" s="441"/>
      <c r="D65" s="448" t="s">
        <v>125</v>
      </c>
      <c r="E65" s="448"/>
      <c r="F65" s="449" t="s">
        <v>212</v>
      </c>
      <c r="G65" s="450"/>
      <c r="H65" s="450"/>
      <c r="I65" s="450"/>
      <c r="J65" s="450"/>
      <c r="K65" s="450"/>
      <c r="L65" s="450"/>
      <c r="M65" s="450"/>
      <c r="N65" s="451"/>
    </row>
    <row r="66" spans="1:14" ht="26.25" customHeight="1" x14ac:dyDescent="0.25">
      <c r="A66" s="264"/>
      <c r="B66" s="265"/>
      <c r="C66" s="439"/>
      <c r="D66" s="448"/>
      <c r="E66" s="448"/>
      <c r="F66" s="452"/>
      <c r="G66" s="453"/>
      <c r="H66" s="453"/>
      <c r="I66" s="453"/>
      <c r="J66" s="453"/>
      <c r="K66" s="453"/>
      <c r="L66" s="453"/>
      <c r="M66" s="453"/>
      <c r="N66" s="454"/>
    </row>
    <row r="67" spans="1:14" ht="27" customHeight="1" x14ac:dyDescent="0.25">
      <c r="A67" s="264"/>
      <c r="B67" s="265"/>
      <c r="C67" s="440" t="s">
        <v>108</v>
      </c>
      <c r="D67" s="455" t="s">
        <v>226</v>
      </c>
      <c r="E67" s="456"/>
      <c r="F67" s="456"/>
      <c r="G67" s="456"/>
      <c r="H67" s="456"/>
      <c r="I67" s="456"/>
      <c r="J67" s="456"/>
      <c r="K67" s="456"/>
      <c r="L67" s="456"/>
      <c r="M67" s="456"/>
      <c r="N67" s="457"/>
    </row>
    <row r="68" spans="1:14" ht="27" customHeight="1" x14ac:dyDescent="0.25">
      <c r="A68" s="264"/>
      <c r="B68" s="265"/>
      <c r="C68" s="441"/>
      <c r="D68" s="458" t="s">
        <v>189</v>
      </c>
      <c r="E68" s="458"/>
      <c r="F68" s="121"/>
      <c r="G68" s="121"/>
      <c r="H68" s="121"/>
      <c r="I68" s="181" t="s">
        <v>190</v>
      </c>
      <c r="J68" s="122"/>
      <c r="K68" s="412"/>
      <c r="L68" s="412"/>
      <c r="M68" s="412"/>
      <c r="N68" s="413"/>
    </row>
    <row r="69" spans="1:14" ht="27" customHeight="1" x14ac:dyDescent="0.25">
      <c r="A69" s="266"/>
      <c r="B69" s="267"/>
      <c r="C69" s="442"/>
      <c r="D69" s="459" t="s">
        <v>188</v>
      </c>
      <c r="E69" s="460"/>
      <c r="F69" s="128"/>
      <c r="G69" s="125"/>
      <c r="H69" s="125"/>
      <c r="I69" s="125" t="s">
        <v>132</v>
      </c>
      <c r="J69" s="287" t="s">
        <v>133</v>
      </c>
      <c r="K69" s="287"/>
      <c r="L69" s="287"/>
      <c r="M69" s="287"/>
      <c r="N69" s="288"/>
    </row>
    <row r="70" spans="1:14" ht="14.25" customHeight="1" x14ac:dyDescent="0.25">
      <c r="A70" s="262" t="s">
        <v>159</v>
      </c>
      <c r="B70" s="263"/>
      <c r="C70" s="238" t="s">
        <v>213</v>
      </c>
      <c r="D70" s="239"/>
      <c r="E70" s="239"/>
      <c r="F70" s="239"/>
      <c r="G70" s="239"/>
      <c r="H70" s="239"/>
      <c r="I70" s="239"/>
      <c r="J70" s="239"/>
      <c r="K70" s="239"/>
      <c r="L70" s="239"/>
      <c r="M70" s="239"/>
      <c r="N70" s="240"/>
    </row>
    <row r="71" spans="1:14" s="138" customFormat="1" ht="27" customHeight="1" x14ac:dyDescent="0.25">
      <c r="A71" s="266"/>
      <c r="B71" s="267"/>
      <c r="C71" s="241"/>
      <c r="D71" s="242"/>
      <c r="E71" s="242"/>
      <c r="F71" s="242"/>
      <c r="G71" s="242"/>
      <c r="H71" s="242"/>
      <c r="I71" s="242"/>
      <c r="J71" s="242"/>
      <c r="K71" s="242"/>
      <c r="L71" s="242"/>
      <c r="M71" s="242"/>
      <c r="N71" s="243"/>
    </row>
    <row r="72" spans="1:14" s="138" customFormat="1" ht="21" customHeight="1" x14ac:dyDescent="0.25">
      <c r="A72" s="262" t="s">
        <v>149</v>
      </c>
      <c r="B72" s="263"/>
      <c r="C72" s="195" t="s">
        <v>148</v>
      </c>
      <c r="D72" s="196"/>
      <c r="E72" s="196"/>
      <c r="F72" s="284"/>
      <c r="G72" s="284"/>
      <c r="H72" s="196" t="s">
        <v>151</v>
      </c>
      <c r="I72" s="196"/>
      <c r="J72" s="196"/>
      <c r="K72" s="259"/>
      <c r="L72" s="260"/>
      <c r="M72" s="260"/>
      <c r="N72" s="261"/>
    </row>
    <row r="73" spans="1:14" s="138" customFormat="1" ht="21" customHeight="1" x14ac:dyDescent="0.25">
      <c r="A73" s="264"/>
      <c r="B73" s="265"/>
      <c r="C73" s="249" t="s">
        <v>157</v>
      </c>
      <c r="D73" s="249"/>
      <c r="E73" s="249"/>
      <c r="F73" s="183"/>
      <c r="G73" s="170" t="s">
        <v>218</v>
      </c>
      <c r="H73" s="249" t="s">
        <v>158</v>
      </c>
      <c r="I73" s="249"/>
      <c r="J73" s="249"/>
      <c r="K73" s="252"/>
      <c r="L73" s="253"/>
      <c r="M73" s="250" t="s">
        <v>217</v>
      </c>
      <c r="N73" s="251"/>
    </row>
    <row r="74" spans="1:14" ht="15" customHeight="1" x14ac:dyDescent="0.25">
      <c r="A74" s="264"/>
      <c r="B74" s="265"/>
      <c r="C74" s="294" t="s">
        <v>15</v>
      </c>
      <c r="D74" s="295"/>
      <c r="E74" s="295"/>
      <c r="F74" s="296"/>
      <c r="G74" s="294" t="s">
        <v>227</v>
      </c>
      <c r="H74" s="295"/>
      <c r="I74" s="296"/>
      <c r="J74" s="303" t="s">
        <v>228</v>
      </c>
      <c r="K74" s="295"/>
      <c r="L74" s="295"/>
      <c r="M74" s="295"/>
      <c r="N74" s="304"/>
    </row>
    <row r="75" spans="1:14" ht="15" customHeight="1" x14ac:dyDescent="0.25">
      <c r="A75" s="264"/>
      <c r="B75" s="265"/>
      <c r="C75" s="297"/>
      <c r="D75" s="298"/>
      <c r="E75" s="298"/>
      <c r="F75" s="299"/>
      <c r="G75" s="297"/>
      <c r="H75" s="298"/>
      <c r="I75" s="299"/>
      <c r="J75" s="298"/>
      <c r="K75" s="298"/>
      <c r="L75" s="298"/>
      <c r="M75" s="298"/>
      <c r="N75" s="305"/>
    </row>
    <row r="76" spans="1:14" ht="15" customHeight="1" x14ac:dyDescent="0.25">
      <c r="A76" s="266"/>
      <c r="B76" s="267"/>
      <c r="C76" s="300"/>
      <c r="D76" s="301"/>
      <c r="E76" s="301"/>
      <c r="F76" s="302"/>
      <c r="G76" s="300"/>
      <c r="H76" s="301"/>
      <c r="I76" s="302"/>
      <c r="J76" s="301"/>
      <c r="K76" s="301"/>
      <c r="L76" s="301"/>
      <c r="M76" s="301"/>
      <c r="N76" s="306"/>
    </row>
    <row r="77" spans="1:14" ht="27" customHeight="1" x14ac:dyDescent="0.25">
      <c r="A77" s="262" t="s">
        <v>120</v>
      </c>
      <c r="B77" s="263"/>
      <c r="C77" s="293" t="s">
        <v>115</v>
      </c>
      <c r="D77" s="195"/>
      <c r="E77" s="290"/>
      <c r="F77" s="290"/>
      <c r="G77" s="171" t="s">
        <v>116</v>
      </c>
      <c r="H77" s="293" t="s">
        <v>121</v>
      </c>
      <c r="I77" s="293"/>
      <c r="J77" s="289"/>
      <c r="K77" s="290"/>
      <c r="L77" s="151" t="s">
        <v>116</v>
      </c>
      <c r="M77" s="151"/>
      <c r="N77" s="152"/>
    </row>
    <row r="78" spans="1:14" ht="27" customHeight="1" x14ac:dyDescent="0.25">
      <c r="A78" s="266"/>
      <c r="B78" s="267"/>
      <c r="C78" s="285" t="s">
        <v>200</v>
      </c>
      <c r="D78" s="286"/>
      <c r="E78" s="128"/>
      <c r="F78" s="125"/>
      <c r="G78" s="125"/>
      <c r="H78" s="287" t="s">
        <v>134</v>
      </c>
      <c r="I78" s="287"/>
      <c r="J78" s="287"/>
      <c r="K78" s="287"/>
      <c r="L78" s="287"/>
      <c r="M78" s="287"/>
      <c r="N78" s="288"/>
    </row>
    <row r="79" spans="1:14" ht="21" customHeight="1" x14ac:dyDescent="0.25">
      <c r="A79" s="384" t="s">
        <v>194</v>
      </c>
      <c r="B79" s="385"/>
      <c r="C79" s="354" t="s">
        <v>191</v>
      </c>
      <c r="D79" s="354"/>
      <c r="E79" s="402"/>
      <c r="F79" s="354"/>
      <c r="G79" s="354"/>
      <c r="H79" s="171" t="s">
        <v>192</v>
      </c>
      <c r="I79" s="157"/>
      <c r="J79" s="157"/>
      <c r="K79" s="157"/>
      <c r="L79" s="157"/>
      <c r="M79" s="157"/>
      <c r="N79" s="158"/>
    </row>
    <row r="80" spans="1:14" ht="17.25" customHeight="1" x14ac:dyDescent="0.25">
      <c r="A80" s="386"/>
      <c r="B80" s="387"/>
      <c r="C80" s="392" t="s">
        <v>193</v>
      </c>
      <c r="D80" s="392"/>
      <c r="E80" s="155"/>
      <c r="F80" s="155"/>
      <c r="G80" s="159"/>
      <c r="H80" s="159"/>
      <c r="I80" s="159"/>
      <c r="J80" s="159"/>
      <c r="K80" s="159"/>
      <c r="L80" s="159"/>
      <c r="M80" s="159"/>
      <c r="N80" s="120"/>
    </row>
    <row r="81" spans="1:14" ht="27" customHeight="1" x14ac:dyDescent="0.25">
      <c r="A81" s="388"/>
      <c r="B81" s="389"/>
      <c r="C81" s="254"/>
      <c r="D81" s="255"/>
      <c r="E81" s="255"/>
      <c r="F81" s="255"/>
      <c r="G81" s="255"/>
      <c r="H81" s="255"/>
      <c r="I81" s="255"/>
      <c r="J81" s="255"/>
      <c r="K81" s="255"/>
      <c r="L81" s="255"/>
      <c r="M81" s="255"/>
      <c r="N81" s="256"/>
    </row>
    <row r="82" spans="1:14" ht="27" customHeight="1" x14ac:dyDescent="0.25">
      <c r="A82" s="197" t="s">
        <v>122</v>
      </c>
      <c r="B82" s="198"/>
      <c r="C82" s="231"/>
      <c r="D82" s="231"/>
      <c r="E82" s="166" t="s">
        <v>192</v>
      </c>
      <c r="F82" s="355" t="s">
        <v>195</v>
      </c>
      <c r="G82" s="356"/>
      <c r="H82" s="291" t="s">
        <v>196</v>
      </c>
      <c r="I82" s="292"/>
      <c r="J82" s="247"/>
      <c r="K82" s="247"/>
      <c r="L82" s="247"/>
      <c r="M82" s="247"/>
      <c r="N82" s="248"/>
    </row>
    <row r="83" spans="1:14" ht="27" customHeight="1" x14ac:dyDescent="0.25">
      <c r="A83" s="197" t="s">
        <v>128</v>
      </c>
      <c r="B83" s="198"/>
      <c r="C83" s="390"/>
      <c r="D83" s="390"/>
      <c r="E83" s="390"/>
      <c r="F83" s="150" t="s">
        <v>126</v>
      </c>
      <c r="G83" s="126" t="s">
        <v>197</v>
      </c>
      <c r="H83" s="126"/>
      <c r="I83" s="126"/>
      <c r="J83" s="126"/>
      <c r="K83" s="126"/>
      <c r="L83" s="126"/>
      <c r="M83" s="126"/>
      <c r="N83" s="127"/>
    </row>
    <row r="84" spans="1:14" ht="27" customHeight="1" x14ac:dyDescent="0.25">
      <c r="A84" s="197" t="s">
        <v>123</v>
      </c>
      <c r="B84" s="198"/>
      <c r="C84" s="201"/>
      <c r="D84" s="199"/>
      <c r="E84" s="199"/>
      <c r="F84" s="199"/>
      <c r="G84" s="199"/>
      <c r="H84" s="199"/>
      <c r="I84" s="199"/>
      <c r="J84" s="199"/>
      <c r="K84" s="199"/>
      <c r="L84" s="199"/>
      <c r="M84" s="199"/>
      <c r="N84" s="200"/>
    </row>
    <row r="85" spans="1:14" s="138" customFormat="1" ht="27" customHeight="1" x14ac:dyDescent="0.25">
      <c r="A85" s="197" t="s">
        <v>220</v>
      </c>
      <c r="B85" s="198"/>
      <c r="C85" s="177"/>
      <c r="D85" s="177"/>
      <c r="E85" s="199" t="s">
        <v>238</v>
      </c>
      <c r="F85" s="199"/>
      <c r="G85" s="199"/>
      <c r="H85" s="199"/>
      <c r="I85" s="199"/>
      <c r="J85" s="199"/>
      <c r="K85" s="199"/>
      <c r="L85" s="199"/>
      <c r="M85" s="199"/>
      <c r="N85" s="200"/>
    </row>
    <row r="86" spans="1:14" ht="27" customHeight="1" x14ac:dyDescent="0.25">
      <c r="A86" s="197" t="s">
        <v>135</v>
      </c>
      <c r="B86" s="198"/>
      <c r="C86" s="172"/>
      <c r="D86" s="172"/>
      <c r="E86" s="172"/>
      <c r="F86" s="231" t="s">
        <v>198</v>
      </c>
      <c r="G86" s="231"/>
      <c r="H86" s="231"/>
      <c r="I86" s="231"/>
      <c r="J86" s="231"/>
      <c r="K86" s="231"/>
      <c r="L86" s="231"/>
      <c r="M86" s="231"/>
      <c r="N86" s="435"/>
    </row>
    <row r="87" spans="1:14" ht="27" customHeight="1" x14ac:dyDescent="0.25">
      <c r="A87" s="322" t="s">
        <v>146</v>
      </c>
      <c r="B87" s="257"/>
      <c r="C87" s="257"/>
      <c r="D87" s="257"/>
      <c r="E87" s="257"/>
      <c r="F87" s="257"/>
      <c r="G87" s="257"/>
      <c r="H87" s="257"/>
      <c r="I87" s="257"/>
      <c r="J87" s="257"/>
      <c r="K87" s="141"/>
      <c r="L87" s="308"/>
      <c r="M87" s="309"/>
      <c r="N87" s="310"/>
    </row>
    <row r="88" spans="1:14" ht="18" customHeight="1" x14ac:dyDescent="0.25">
      <c r="A88" s="324" t="s">
        <v>109</v>
      </c>
      <c r="B88" s="325"/>
      <c r="C88" s="311" t="s">
        <v>102</v>
      </c>
      <c r="D88" s="202" t="s">
        <v>223</v>
      </c>
      <c r="E88" s="203"/>
      <c r="F88" s="203"/>
      <c r="G88" s="157"/>
      <c r="H88" s="157"/>
      <c r="I88" s="187"/>
      <c r="J88" s="187"/>
      <c r="K88" s="187"/>
      <c r="L88" s="187"/>
      <c r="M88" s="187"/>
      <c r="N88" s="186" t="s">
        <v>229</v>
      </c>
    </row>
    <row r="89" spans="1:14" ht="27" customHeight="1" x14ac:dyDescent="0.25">
      <c r="A89" s="326"/>
      <c r="B89" s="327"/>
      <c r="C89" s="312"/>
      <c r="D89" s="432"/>
      <c r="E89" s="433"/>
      <c r="F89" s="433"/>
      <c r="G89" s="433"/>
      <c r="H89" s="433"/>
      <c r="I89" s="433"/>
      <c r="J89" s="433"/>
      <c r="K89" s="433"/>
      <c r="L89" s="433"/>
      <c r="M89" s="433"/>
      <c r="N89" s="434"/>
    </row>
    <row r="90" spans="1:14" ht="18" customHeight="1" x14ac:dyDescent="0.25">
      <c r="A90" s="326"/>
      <c r="B90" s="327"/>
      <c r="C90" s="185" t="s">
        <v>110</v>
      </c>
      <c r="D90" s="149" t="s">
        <v>136</v>
      </c>
      <c r="E90" s="149"/>
      <c r="F90" s="149"/>
      <c r="G90" s="149" t="s">
        <v>137</v>
      </c>
      <c r="H90" s="149"/>
      <c r="I90" s="149"/>
      <c r="J90" s="149"/>
      <c r="K90" s="149"/>
      <c r="L90" s="149"/>
      <c r="M90" s="149"/>
      <c r="N90" s="161"/>
    </row>
    <row r="91" spans="1:14" ht="18" customHeight="1" x14ac:dyDescent="0.25">
      <c r="A91" s="326"/>
      <c r="B91" s="327"/>
      <c r="C91" s="313" t="s">
        <v>145</v>
      </c>
      <c r="D91" s="149"/>
      <c r="E91" s="149"/>
      <c r="F91" s="149"/>
      <c r="G91" s="149"/>
      <c r="H91" s="204" t="s">
        <v>230</v>
      </c>
      <c r="I91" s="204"/>
      <c r="J91" s="204"/>
      <c r="K91" s="204"/>
      <c r="L91" s="204"/>
      <c r="M91" s="204"/>
      <c r="N91" s="205"/>
    </row>
    <row r="92" spans="1:14" ht="18" customHeight="1" x14ac:dyDescent="0.25">
      <c r="A92" s="326"/>
      <c r="B92" s="327"/>
      <c r="C92" s="314"/>
      <c r="D92" s="315" t="s">
        <v>138</v>
      </c>
      <c r="E92" s="315"/>
      <c r="F92" s="123"/>
      <c r="G92" s="122"/>
      <c r="H92" s="122"/>
      <c r="I92" s="182" t="s">
        <v>201</v>
      </c>
      <c r="J92" s="183"/>
      <c r="K92" s="122" t="s">
        <v>199</v>
      </c>
      <c r="L92" s="122"/>
      <c r="M92" s="122"/>
      <c r="N92" s="132"/>
    </row>
    <row r="93" spans="1:14" ht="18" customHeight="1" x14ac:dyDescent="0.25">
      <c r="A93" s="326"/>
      <c r="B93" s="327"/>
      <c r="C93" s="319" t="s">
        <v>119</v>
      </c>
      <c r="D93" s="315" t="s">
        <v>117</v>
      </c>
      <c r="E93" s="316"/>
      <c r="F93" s="317"/>
      <c r="G93" s="318"/>
      <c r="H93" s="318"/>
      <c r="I93" s="318"/>
      <c r="J93" s="318"/>
      <c r="K93" s="318"/>
      <c r="L93" s="318"/>
      <c r="M93" s="318"/>
      <c r="N93" s="321"/>
    </row>
    <row r="94" spans="1:14" ht="18" customHeight="1" x14ac:dyDescent="0.25">
      <c r="A94" s="326"/>
      <c r="B94" s="327"/>
      <c r="C94" s="320"/>
      <c r="D94" s="315" t="s">
        <v>124</v>
      </c>
      <c r="E94" s="316"/>
      <c r="F94" s="317"/>
      <c r="G94" s="318"/>
      <c r="H94" s="318"/>
      <c r="I94" s="318"/>
      <c r="J94" s="318"/>
      <c r="K94" s="318"/>
      <c r="L94" s="318"/>
      <c r="M94" s="318"/>
      <c r="N94" s="321"/>
    </row>
    <row r="95" spans="1:14" ht="18" customHeight="1" x14ac:dyDescent="0.25">
      <c r="A95" s="326"/>
      <c r="B95" s="327"/>
      <c r="C95" s="320"/>
      <c r="D95" s="315" t="s">
        <v>139</v>
      </c>
      <c r="E95" s="316"/>
      <c r="F95" s="317"/>
      <c r="G95" s="318"/>
      <c r="H95" s="318"/>
      <c r="I95" s="156"/>
      <c r="J95" s="156"/>
      <c r="K95" s="153"/>
      <c r="L95" s="153"/>
      <c r="M95" s="153"/>
      <c r="N95" s="154"/>
    </row>
    <row r="96" spans="1:14" ht="18" customHeight="1" x14ac:dyDescent="0.25">
      <c r="A96" s="326"/>
      <c r="B96" s="327"/>
      <c r="C96" s="320"/>
      <c r="D96" s="315" t="s">
        <v>112</v>
      </c>
      <c r="E96" s="316"/>
      <c r="F96" s="317"/>
      <c r="G96" s="318"/>
      <c r="H96" s="318"/>
      <c r="I96" s="153"/>
      <c r="J96" s="153"/>
      <c r="K96" s="153"/>
      <c r="L96" s="153"/>
      <c r="M96" s="153"/>
      <c r="N96" s="154"/>
    </row>
    <row r="97" spans="1:14" ht="18" customHeight="1" x14ac:dyDescent="0.25">
      <c r="A97" s="326"/>
      <c r="B97" s="327"/>
      <c r="C97" s="320"/>
      <c r="D97" s="315" t="s">
        <v>111</v>
      </c>
      <c r="E97" s="316"/>
      <c r="F97" s="160"/>
      <c r="G97" s="149"/>
      <c r="H97" s="149"/>
      <c r="I97" s="149"/>
      <c r="J97" s="149"/>
      <c r="K97" s="149"/>
      <c r="L97" s="149"/>
      <c r="M97" s="149"/>
      <c r="N97" s="161"/>
    </row>
    <row r="98" spans="1:14" ht="18" customHeight="1" x14ac:dyDescent="0.25">
      <c r="A98" s="326"/>
      <c r="B98" s="327"/>
      <c r="C98" s="320"/>
      <c r="D98" s="315" t="s">
        <v>113</v>
      </c>
      <c r="E98" s="316"/>
      <c r="F98" s="160"/>
      <c r="G98" s="149"/>
      <c r="H98" s="149"/>
      <c r="I98" s="149"/>
      <c r="J98" s="149"/>
      <c r="K98" s="149"/>
      <c r="L98" s="149"/>
      <c r="M98" s="149"/>
      <c r="N98" s="161"/>
    </row>
    <row r="99" spans="1:14" ht="18" customHeight="1" x14ac:dyDescent="0.25">
      <c r="A99" s="326"/>
      <c r="B99" s="327"/>
      <c r="C99" s="320"/>
      <c r="D99" s="315" t="s">
        <v>118</v>
      </c>
      <c r="E99" s="316"/>
      <c r="F99" s="160"/>
      <c r="G99" s="149"/>
      <c r="H99" s="343" t="s">
        <v>143</v>
      </c>
      <c r="I99" s="343"/>
      <c r="J99" s="343"/>
      <c r="K99" s="340" t="s">
        <v>205</v>
      </c>
      <c r="L99" s="340"/>
      <c r="M99" s="340"/>
      <c r="N99" s="251"/>
    </row>
    <row r="100" spans="1:14" ht="18" customHeight="1" x14ac:dyDescent="0.25">
      <c r="A100" s="326"/>
      <c r="B100" s="327"/>
      <c r="C100" s="320"/>
      <c r="D100" s="315" t="s">
        <v>140</v>
      </c>
      <c r="E100" s="316"/>
      <c r="F100" s="160"/>
      <c r="G100" s="149"/>
      <c r="H100" s="149"/>
      <c r="I100" s="122"/>
      <c r="J100" s="122" t="s">
        <v>161</v>
      </c>
      <c r="K100" s="122"/>
      <c r="L100" s="122"/>
      <c r="M100" s="122"/>
      <c r="N100" s="132"/>
    </row>
    <row r="101" spans="1:14" ht="18" customHeight="1" x14ac:dyDescent="0.25">
      <c r="A101" s="326"/>
      <c r="B101" s="327"/>
      <c r="C101" s="320"/>
      <c r="D101" s="341" t="s">
        <v>141</v>
      </c>
      <c r="E101" s="342"/>
      <c r="F101" s="129"/>
      <c r="G101" s="130"/>
      <c r="H101" s="130"/>
      <c r="I101" s="122"/>
      <c r="J101" s="122" t="s">
        <v>162</v>
      </c>
      <c r="K101" s="155"/>
      <c r="L101" s="153"/>
      <c r="M101" s="153"/>
      <c r="N101" s="154"/>
    </row>
    <row r="102" spans="1:14" ht="18" customHeight="1" x14ac:dyDescent="0.25">
      <c r="A102" s="326"/>
      <c r="B102" s="327"/>
      <c r="C102" s="313" t="s">
        <v>204</v>
      </c>
      <c r="D102" s="330" t="s">
        <v>231</v>
      </c>
      <c r="E102" s="331"/>
      <c r="F102" s="204" t="s">
        <v>232</v>
      </c>
      <c r="G102" s="332"/>
      <c r="H102" s="330" t="s">
        <v>234</v>
      </c>
      <c r="I102" s="331"/>
      <c r="J102" s="204" t="s">
        <v>237</v>
      </c>
      <c r="K102" s="204"/>
      <c r="L102" s="204"/>
      <c r="M102" s="204"/>
      <c r="N102" s="205"/>
    </row>
    <row r="103" spans="1:14" s="138" customFormat="1" ht="18" customHeight="1" x14ac:dyDescent="0.25">
      <c r="A103" s="328"/>
      <c r="B103" s="329"/>
      <c r="C103" s="323"/>
      <c r="D103" s="333" t="s">
        <v>233</v>
      </c>
      <c r="E103" s="334"/>
      <c r="F103" s="335" t="s">
        <v>232</v>
      </c>
      <c r="G103" s="336"/>
      <c r="H103" s="333" t="s">
        <v>235</v>
      </c>
      <c r="I103" s="334"/>
      <c r="J103" s="335" t="s">
        <v>236</v>
      </c>
      <c r="K103" s="335"/>
      <c r="L103" s="335"/>
      <c r="M103" s="335"/>
      <c r="N103" s="431"/>
    </row>
    <row r="104" spans="1:14" ht="18" customHeight="1" x14ac:dyDescent="0.25">
      <c r="A104" s="345" t="s">
        <v>142</v>
      </c>
      <c r="B104" s="272"/>
      <c r="C104" s="346"/>
      <c r="D104" s="126"/>
      <c r="E104" s="126" t="s">
        <v>144</v>
      </c>
      <c r="F104" s="344" t="s">
        <v>160</v>
      </c>
      <c r="G104" s="344"/>
      <c r="H104" s="126"/>
      <c r="I104" s="126"/>
      <c r="J104" s="126"/>
      <c r="K104" s="135"/>
      <c r="L104" s="135"/>
      <c r="M104" s="135"/>
      <c r="N104" s="136"/>
    </row>
    <row r="105" spans="1:14" ht="18" customHeight="1" thickBot="1" x14ac:dyDescent="0.3">
      <c r="A105" s="347" t="s">
        <v>114</v>
      </c>
      <c r="B105" s="348"/>
      <c r="C105" s="349"/>
      <c r="D105" s="339"/>
      <c r="E105" s="339"/>
      <c r="F105" s="339"/>
      <c r="G105" s="339"/>
      <c r="H105" s="339"/>
      <c r="I105" s="142"/>
      <c r="J105" s="143"/>
      <c r="K105" s="142"/>
      <c r="L105" s="143"/>
      <c r="M105" s="143"/>
      <c r="N105" s="144"/>
    </row>
    <row r="106" spans="1:14" ht="45" customHeight="1" x14ac:dyDescent="0.25">
      <c r="A106" s="307"/>
      <c r="B106" s="307"/>
      <c r="C106" s="307"/>
      <c r="D106" s="307"/>
      <c r="E106" s="307"/>
      <c r="F106" s="307"/>
      <c r="G106" s="307"/>
      <c r="H106" s="307"/>
      <c r="I106" s="307"/>
      <c r="J106" s="307"/>
      <c r="K106" s="307"/>
      <c r="L106" s="307"/>
      <c r="M106" s="307"/>
      <c r="N106" s="307"/>
    </row>
  </sheetData>
  <mergeCells count="173">
    <mergeCell ref="D89:N89"/>
    <mergeCell ref="F86:N86"/>
    <mergeCell ref="A60:B60"/>
    <mergeCell ref="C60:F60"/>
    <mergeCell ref="C62:C63"/>
    <mergeCell ref="C64:C66"/>
    <mergeCell ref="C67:C69"/>
    <mergeCell ref="D62:E63"/>
    <mergeCell ref="D64:F64"/>
    <mergeCell ref="G64:I64"/>
    <mergeCell ref="D65:E66"/>
    <mergeCell ref="F65:N65"/>
    <mergeCell ref="F66:N66"/>
    <mergeCell ref="D67:N67"/>
    <mergeCell ref="D68:E68"/>
    <mergeCell ref="D69:E69"/>
    <mergeCell ref="J69:N69"/>
    <mergeCell ref="F62:F63"/>
    <mergeCell ref="G62:G63"/>
    <mergeCell ref="H63:N63"/>
    <mergeCell ref="I23:N23"/>
    <mergeCell ref="A32:C32"/>
    <mergeCell ref="D32:H32"/>
    <mergeCell ref="A54:B54"/>
    <mergeCell ref="A23:C23"/>
    <mergeCell ref="D23:H23"/>
    <mergeCell ref="I12:N12"/>
    <mergeCell ref="A86:B86"/>
    <mergeCell ref="A79:B81"/>
    <mergeCell ref="A82:B82"/>
    <mergeCell ref="A83:B83"/>
    <mergeCell ref="C83:E83"/>
    <mergeCell ref="A84:B84"/>
    <mergeCell ref="C82:D82"/>
    <mergeCell ref="C56:F57"/>
    <mergeCell ref="A56:B57"/>
    <mergeCell ref="A58:B58"/>
    <mergeCell ref="C58:F58"/>
    <mergeCell ref="E79:G79"/>
    <mergeCell ref="C80:D80"/>
    <mergeCell ref="A61:B61"/>
    <mergeCell ref="C61:N61"/>
    <mergeCell ref="L64:N64"/>
    <mergeCell ref="J64:K64"/>
    <mergeCell ref="A104:C104"/>
    <mergeCell ref="A105:C105"/>
    <mergeCell ref="A70:B71"/>
    <mergeCell ref="K54:N54"/>
    <mergeCell ref="A53:N53"/>
    <mergeCell ref="A62:B69"/>
    <mergeCell ref="H62:N62"/>
    <mergeCell ref="C79:D79"/>
    <mergeCell ref="F82:G82"/>
    <mergeCell ref="A77:B78"/>
    <mergeCell ref="H72:J72"/>
    <mergeCell ref="C55:F55"/>
    <mergeCell ref="A55:B55"/>
    <mergeCell ref="K68:N68"/>
    <mergeCell ref="G55:G57"/>
    <mergeCell ref="H55:N55"/>
    <mergeCell ref="H56:N57"/>
    <mergeCell ref="A59:B59"/>
    <mergeCell ref="J60:N60"/>
    <mergeCell ref="H58:N58"/>
    <mergeCell ref="H102:I102"/>
    <mergeCell ref="J102:N102"/>
    <mergeCell ref="H103:I103"/>
    <mergeCell ref="J103:N103"/>
    <mergeCell ref="D105:H105"/>
    <mergeCell ref="D99:E99"/>
    <mergeCell ref="K99:N99"/>
    <mergeCell ref="D100:E100"/>
    <mergeCell ref="D101:E101"/>
    <mergeCell ref="H99:J99"/>
    <mergeCell ref="F104:G104"/>
    <mergeCell ref="D94:E94"/>
    <mergeCell ref="F94:H94"/>
    <mergeCell ref="A87:J87"/>
    <mergeCell ref="C102:C103"/>
    <mergeCell ref="A88:B103"/>
    <mergeCell ref="D102:E102"/>
    <mergeCell ref="F102:G102"/>
    <mergeCell ref="D103:E103"/>
    <mergeCell ref="F103:G103"/>
    <mergeCell ref="A6:B6"/>
    <mergeCell ref="K94:N94"/>
    <mergeCell ref="A14:B14"/>
    <mergeCell ref="A7:B8"/>
    <mergeCell ref="C9:N9"/>
    <mergeCell ref="A15:B15"/>
    <mergeCell ref="I16:N16"/>
    <mergeCell ref="A18:B18"/>
    <mergeCell ref="I18:K18"/>
    <mergeCell ref="L18:N18"/>
    <mergeCell ref="A24:C31"/>
    <mergeCell ref="A33:C40"/>
    <mergeCell ref="D24:H31"/>
    <mergeCell ref="I24:N31"/>
    <mergeCell ref="D33:H40"/>
    <mergeCell ref="I33:N40"/>
    <mergeCell ref="I32:N32"/>
    <mergeCell ref="H82:I82"/>
    <mergeCell ref="C77:D77"/>
    <mergeCell ref="E77:F77"/>
    <mergeCell ref="C74:F76"/>
    <mergeCell ref="G74:I76"/>
    <mergeCell ref="J74:N76"/>
    <mergeCell ref="H77:I77"/>
    <mergeCell ref="A106:N106"/>
    <mergeCell ref="L87:N87"/>
    <mergeCell ref="C88:C89"/>
    <mergeCell ref="C91:C92"/>
    <mergeCell ref="D92:E92"/>
    <mergeCell ref="D95:E95"/>
    <mergeCell ref="F95:H95"/>
    <mergeCell ref="D96:E96"/>
    <mergeCell ref="F96:H96"/>
    <mergeCell ref="D97:E97"/>
    <mergeCell ref="D98:E98"/>
    <mergeCell ref="C93:C101"/>
    <mergeCell ref="D93:E93"/>
    <mergeCell ref="F93:H93"/>
    <mergeCell ref="I93:J93"/>
    <mergeCell ref="K93:N93"/>
    <mergeCell ref="I94:J94"/>
    <mergeCell ref="C73:E73"/>
    <mergeCell ref="H73:J73"/>
    <mergeCell ref="M73:N73"/>
    <mergeCell ref="K73:L73"/>
    <mergeCell ref="C81:N81"/>
    <mergeCell ref="A4:D5"/>
    <mergeCell ref="K72:N72"/>
    <mergeCell ref="A72:B76"/>
    <mergeCell ref="H15:I15"/>
    <mergeCell ref="J15:N15"/>
    <mergeCell ref="A19:N19"/>
    <mergeCell ref="A16:H16"/>
    <mergeCell ref="A13:B13"/>
    <mergeCell ref="C13:F13"/>
    <mergeCell ref="G13:H13"/>
    <mergeCell ref="I13:N13"/>
    <mergeCell ref="J14:N14"/>
    <mergeCell ref="A12:B12"/>
    <mergeCell ref="C12:F12"/>
    <mergeCell ref="G12:H12"/>
    <mergeCell ref="F72:G72"/>
    <mergeCell ref="C78:D78"/>
    <mergeCell ref="H78:N78"/>
    <mergeCell ref="J77:K77"/>
    <mergeCell ref="A2:N3"/>
    <mergeCell ref="C72:E72"/>
    <mergeCell ref="A85:B85"/>
    <mergeCell ref="E85:N85"/>
    <mergeCell ref="C84:N84"/>
    <mergeCell ref="D88:F88"/>
    <mergeCell ref="H91:N91"/>
    <mergeCell ref="H6:I7"/>
    <mergeCell ref="H8:I8"/>
    <mergeCell ref="J8:N8"/>
    <mergeCell ref="J6:N7"/>
    <mergeCell ref="C6:G6"/>
    <mergeCell ref="C7:G8"/>
    <mergeCell ref="C11:F11"/>
    <mergeCell ref="I11:N11"/>
    <mergeCell ref="C15:F15"/>
    <mergeCell ref="A11:B11"/>
    <mergeCell ref="G11:H11"/>
    <mergeCell ref="E59:N59"/>
    <mergeCell ref="C70:N70"/>
    <mergeCell ref="C71:N71"/>
    <mergeCell ref="A9:B10"/>
    <mergeCell ref="C10:N10"/>
    <mergeCell ref="J82:N82"/>
  </mergeCells>
  <phoneticPr fontId="31"/>
  <printOptions horizontalCentered="1"/>
  <pageMargins left="0" right="0" top="0" bottom="0" header="0" footer="0"/>
  <pageSetup paperSize="9" scale="76" fitToHeight="2"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200025</xdr:colOff>
                    <xdr:row>67</xdr:row>
                    <xdr:rowOff>95250</xdr:rowOff>
                  </from>
                  <to>
                    <xdr:col>6</xdr:col>
                    <xdr:colOff>704850</xdr:colOff>
                    <xdr:row>67</xdr:row>
                    <xdr:rowOff>247650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771525</xdr:colOff>
                    <xdr:row>67</xdr:row>
                    <xdr:rowOff>76200</xdr:rowOff>
                  </from>
                  <to>
                    <xdr:col>7</xdr:col>
                    <xdr:colOff>228600</xdr:colOff>
                    <xdr:row>67</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xdr:col>
                    <xdr:colOff>209550</xdr:colOff>
                    <xdr:row>68</xdr:row>
                    <xdr:rowOff>76200</xdr:rowOff>
                  </from>
                  <to>
                    <xdr:col>6</xdr:col>
                    <xdr:colOff>276225</xdr:colOff>
                    <xdr:row>68</xdr:row>
                    <xdr:rowOff>266700</xdr:rowOff>
                  </to>
                </anchor>
              </controlPr>
            </control>
          </mc:Choice>
        </mc:AlternateContent>
        <mc:AlternateContent xmlns:mc="http://schemas.openxmlformats.org/markup-compatibility/2006">
          <mc:Choice Requires="x14">
            <control shapeId="15386" r:id="rId7" name="Check Box 26">
              <controlPr defaultSize="0" autoFill="0" autoLine="0" autoPict="0">
                <anchor moveWithCells="1">
                  <from>
                    <xdr:col>5</xdr:col>
                    <xdr:colOff>190500</xdr:colOff>
                    <xdr:row>91</xdr:row>
                    <xdr:rowOff>47625</xdr:rowOff>
                  </from>
                  <to>
                    <xdr:col>6</xdr:col>
                    <xdr:colOff>57150</xdr:colOff>
                    <xdr:row>91</xdr:row>
                    <xdr:rowOff>200025</xdr:rowOff>
                  </to>
                </anchor>
              </controlPr>
            </control>
          </mc:Choice>
        </mc:AlternateContent>
        <mc:AlternateContent xmlns:mc="http://schemas.openxmlformats.org/markup-compatibility/2006">
          <mc:Choice Requires="x14">
            <control shapeId="15387" r:id="rId8" name="Check Box 27">
              <controlPr defaultSize="0" autoFill="0" autoLine="0" autoPict="0">
                <anchor moveWithCells="1">
                  <from>
                    <xdr:col>6</xdr:col>
                    <xdr:colOff>190500</xdr:colOff>
                    <xdr:row>91</xdr:row>
                    <xdr:rowOff>38100</xdr:rowOff>
                  </from>
                  <to>
                    <xdr:col>6</xdr:col>
                    <xdr:colOff>695325</xdr:colOff>
                    <xdr:row>91</xdr:row>
                    <xdr:rowOff>209550</xdr:rowOff>
                  </to>
                </anchor>
              </controlPr>
            </control>
          </mc:Choice>
        </mc:AlternateContent>
        <mc:AlternateContent xmlns:mc="http://schemas.openxmlformats.org/markup-compatibility/2006">
          <mc:Choice Requires="x14">
            <control shapeId="15447" r:id="rId9" name="Check Box 87">
              <controlPr defaultSize="0" autoFill="0" autoLine="0" autoPict="0">
                <anchor moveWithCells="1">
                  <from>
                    <xdr:col>3</xdr:col>
                    <xdr:colOff>238125</xdr:colOff>
                    <xdr:row>89</xdr:row>
                    <xdr:rowOff>19050</xdr:rowOff>
                  </from>
                  <to>
                    <xdr:col>5</xdr:col>
                    <xdr:colOff>0</xdr:colOff>
                    <xdr:row>89</xdr:row>
                    <xdr:rowOff>200025</xdr:rowOff>
                  </to>
                </anchor>
              </controlPr>
            </control>
          </mc:Choice>
        </mc:AlternateContent>
        <mc:AlternateContent xmlns:mc="http://schemas.openxmlformats.org/markup-compatibility/2006">
          <mc:Choice Requires="x14">
            <control shapeId="15448" r:id="rId10" name="Check Box 88">
              <controlPr defaultSize="0" autoFill="0" autoLine="0" autoPict="0">
                <anchor moveWithCells="1">
                  <from>
                    <xdr:col>5</xdr:col>
                    <xdr:colOff>38100</xdr:colOff>
                    <xdr:row>89</xdr:row>
                    <xdr:rowOff>19050</xdr:rowOff>
                  </from>
                  <to>
                    <xdr:col>6</xdr:col>
                    <xdr:colOff>66675</xdr:colOff>
                    <xdr:row>89</xdr:row>
                    <xdr:rowOff>200025</xdr:rowOff>
                  </to>
                </anchor>
              </controlPr>
            </control>
          </mc:Choice>
        </mc:AlternateContent>
        <mc:AlternateContent xmlns:mc="http://schemas.openxmlformats.org/markup-compatibility/2006">
          <mc:Choice Requires="x14">
            <control shapeId="15449" r:id="rId11" name="Check Box 89">
              <controlPr defaultSize="0" autoFill="0" autoLine="0" autoPict="0">
                <anchor moveWithCells="1">
                  <from>
                    <xdr:col>3</xdr:col>
                    <xdr:colOff>238125</xdr:colOff>
                    <xdr:row>90</xdr:row>
                    <xdr:rowOff>19050</xdr:rowOff>
                  </from>
                  <to>
                    <xdr:col>5</xdr:col>
                    <xdr:colOff>0</xdr:colOff>
                    <xdr:row>90</xdr:row>
                    <xdr:rowOff>200025</xdr:rowOff>
                  </to>
                </anchor>
              </controlPr>
            </control>
          </mc:Choice>
        </mc:AlternateContent>
        <mc:AlternateContent xmlns:mc="http://schemas.openxmlformats.org/markup-compatibility/2006">
          <mc:Choice Requires="x14">
            <control shapeId="15450" r:id="rId12" name="Check Box 90">
              <controlPr defaultSize="0" autoFill="0" autoLine="0" autoPict="0">
                <anchor moveWithCells="1">
                  <from>
                    <xdr:col>5</xdr:col>
                    <xdr:colOff>38100</xdr:colOff>
                    <xdr:row>90</xdr:row>
                    <xdr:rowOff>19050</xdr:rowOff>
                  </from>
                  <to>
                    <xdr:col>6</xdr:col>
                    <xdr:colOff>66675</xdr:colOff>
                    <xdr:row>90</xdr:row>
                    <xdr:rowOff>200025</xdr:rowOff>
                  </to>
                </anchor>
              </controlPr>
            </control>
          </mc:Choice>
        </mc:AlternateContent>
        <mc:AlternateContent xmlns:mc="http://schemas.openxmlformats.org/markup-compatibility/2006">
          <mc:Choice Requires="x14">
            <control shapeId="15451" r:id="rId13" name="Check Box 91">
              <controlPr defaultSize="0" autoFill="0" autoLine="0" autoPict="0">
                <anchor moveWithCells="1">
                  <from>
                    <xdr:col>6</xdr:col>
                    <xdr:colOff>142875</xdr:colOff>
                    <xdr:row>90</xdr:row>
                    <xdr:rowOff>19050</xdr:rowOff>
                  </from>
                  <to>
                    <xdr:col>6</xdr:col>
                    <xdr:colOff>809625</xdr:colOff>
                    <xdr:row>90</xdr:row>
                    <xdr:rowOff>200025</xdr:rowOff>
                  </to>
                </anchor>
              </controlPr>
            </control>
          </mc:Choice>
        </mc:AlternateContent>
        <mc:AlternateContent xmlns:mc="http://schemas.openxmlformats.org/markup-compatibility/2006">
          <mc:Choice Requires="x14">
            <control shapeId="15452" r:id="rId14" name="Check Box 92">
              <controlPr defaultSize="0" autoFill="0" autoLine="0" autoPict="0">
                <anchor moveWithCells="1">
                  <from>
                    <xdr:col>5</xdr:col>
                    <xdr:colOff>190500</xdr:colOff>
                    <xdr:row>92</xdr:row>
                    <xdr:rowOff>9525</xdr:rowOff>
                  </from>
                  <to>
                    <xdr:col>5</xdr:col>
                    <xdr:colOff>590550</xdr:colOff>
                    <xdr:row>92</xdr:row>
                    <xdr:rowOff>209550</xdr:rowOff>
                  </to>
                </anchor>
              </controlPr>
            </control>
          </mc:Choice>
        </mc:AlternateContent>
        <mc:AlternateContent xmlns:mc="http://schemas.openxmlformats.org/markup-compatibility/2006">
          <mc:Choice Requires="x14">
            <control shapeId="15454" r:id="rId15" name="Check Box 94">
              <controlPr defaultSize="0" autoFill="0" autoLine="0" autoPict="0">
                <anchor moveWithCells="1">
                  <from>
                    <xdr:col>5</xdr:col>
                    <xdr:colOff>190500</xdr:colOff>
                    <xdr:row>94</xdr:row>
                    <xdr:rowOff>9525</xdr:rowOff>
                  </from>
                  <to>
                    <xdr:col>5</xdr:col>
                    <xdr:colOff>590550</xdr:colOff>
                    <xdr:row>94</xdr:row>
                    <xdr:rowOff>209550</xdr:rowOff>
                  </to>
                </anchor>
              </controlPr>
            </control>
          </mc:Choice>
        </mc:AlternateContent>
        <mc:AlternateContent xmlns:mc="http://schemas.openxmlformats.org/markup-compatibility/2006">
          <mc:Choice Requires="x14">
            <control shapeId="15456" r:id="rId16" name="Check Box 96">
              <controlPr defaultSize="0" autoFill="0" autoLine="0" autoPict="0">
                <anchor moveWithCells="1">
                  <from>
                    <xdr:col>6</xdr:col>
                    <xdr:colOff>304800</xdr:colOff>
                    <xdr:row>92</xdr:row>
                    <xdr:rowOff>9525</xdr:rowOff>
                  </from>
                  <to>
                    <xdr:col>6</xdr:col>
                    <xdr:colOff>704850</xdr:colOff>
                    <xdr:row>92</xdr:row>
                    <xdr:rowOff>209550</xdr:rowOff>
                  </to>
                </anchor>
              </controlPr>
            </control>
          </mc:Choice>
        </mc:AlternateContent>
        <mc:AlternateContent xmlns:mc="http://schemas.openxmlformats.org/markup-compatibility/2006">
          <mc:Choice Requires="x14">
            <control shapeId="15458" r:id="rId17" name="Check Box 98">
              <controlPr defaultSize="0" autoFill="0" autoLine="0" autoPict="0">
                <anchor moveWithCells="1">
                  <from>
                    <xdr:col>6</xdr:col>
                    <xdr:colOff>304800</xdr:colOff>
                    <xdr:row>94</xdr:row>
                    <xdr:rowOff>9525</xdr:rowOff>
                  </from>
                  <to>
                    <xdr:col>6</xdr:col>
                    <xdr:colOff>704850</xdr:colOff>
                    <xdr:row>94</xdr:row>
                    <xdr:rowOff>209550</xdr:rowOff>
                  </to>
                </anchor>
              </controlPr>
            </control>
          </mc:Choice>
        </mc:AlternateContent>
        <mc:AlternateContent xmlns:mc="http://schemas.openxmlformats.org/markup-compatibility/2006">
          <mc:Choice Requires="x14">
            <control shapeId="15460" r:id="rId18" name="Check Box 100">
              <controlPr defaultSize="0" autoFill="0" autoLine="0" autoPict="0">
                <anchor moveWithCells="1">
                  <from>
                    <xdr:col>8</xdr:col>
                    <xdr:colOff>38100</xdr:colOff>
                    <xdr:row>96</xdr:row>
                    <xdr:rowOff>19050</xdr:rowOff>
                  </from>
                  <to>
                    <xdr:col>8</xdr:col>
                    <xdr:colOff>438150</xdr:colOff>
                    <xdr:row>96</xdr:row>
                    <xdr:rowOff>219075</xdr:rowOff>
                  </to>
                </anchor>
              </controlPr>
            </control>
          </mc:Choice>
        </mc:AlternateContent>
        <mc:AlternateContent xmlns:mc="http://schemas.openxmlformats.org/markup-compatibility/2006">
          <mc:Choice Requires="x14">
            <control shapeId="15461" r:id="rId19" name="Check Box 101">
              <controlPr defaultSize="0" autoFill="0" autoLine="0" autoPict="0">
                <anchor moveWithCells="1">
                  <from>
                    <xdr:col>5</xdr:col>
                    <xdr:colOff>190500</xdr:colOff>
                    <xdr:row>96</xdr:row>
                    <xdr:rowOff>47625</xdr:rowOff>
                  </from>
                  <to>
                    <xdr:col>5</xdr:col>
                    <xdr:colOff>590550</xdr:colOff>
                    <xdr:row>96</xdr:row>
                    <xdr:rowOff>209550</xdr:rowOff>
                  </to>
                </anchor>
              </controlPr>
            </control>
          </mc:Choice>
        </mc:AlternateContent>
        <mc:AlternateContent xmlns:mc="http://schemas.openxmlformats.org/markup-compatibility/2006">
          <mc:Choice Requires="x14">
            <control shapeId="15462" r:id="rId20" name="Check Box 102">
              <controlPr defaultSize="0" autoFill="0" autoLine="0" autoPict="0">
                <anchor moveWithCells="1">
                  <from>
                    <xdr:col>6</xdr:col>
                    <xdr:colOff>304800</xdr:colOff>
                    <xdr:row>96</xdr:row>
                    <xdr:rowOff>38100</xdr:rowOff>
                  </from>
                  <to>
                    <xdr:col>6</xdr:col>
                    <xdr:colOff>1038225</xdr:colOff>
                    <xdr:row>96</xdr:row>
                    <xdr:rowOff>219075</xdr:rowOff>
                  </to>
                </anchor>
              </controlPr>
            </control>
          </mc:Choice>
        </mc:AlternateContent>
        <mc:AlternateContent xmlns:mc="http://schemas.openxmlformats.org/markup-compatibility/2006">
          <mc:Choice Requires="x14">
            <control shapeId="15463" r:id="rId21" name="Check Box 103">
              <controlPr defaultSize="0" autoFill="0" autoLine="0" autoPict="0">
                <anchor moveWithCells="1">
                  <from>
                    <xdr:col>5</xdr:col>
                    <xdr:colOff>190500</xdr:colOff>
                    <xdr:row>97</xdr:row>
                    <xdr:rowOff>47625</xdr:rowOff>
                  </from>
                  <to>
                    <xdr:col>5</xdr:col>
                    <xdr:colOff>590550</xdr:colOff>
                    <xdr:row>97</xdr:row>
                    <xdr:rowOff>209550</xdr:rowOff>
                  </to>
                </anchor>
              </controlPr>
            </control>
          </mc:Choice>
        </mc:AlternateContent>
        <mc:AlternateContent xmlns:mc="http://schemas.openxmlformats.org/markup-compatibility/2006">
          <mc:Choice Requires="x14">
            <control shapeId="15464" r:id="rId22" name="Check Box 104">
              <controlPr defaultSize="0" autoFill="0" autoLine="0" autoPict="0">
                <anchor moveWithCells="1">
                  <from>
                    <xdr:col>8</xdr:col>
                    <xdr:colOff>38100</xdr:colOff>
                    <xdr:row>97</xdr:row>
                    <xdr:rowOff>47625</xdr:rowOff>
                  </from>
                  <to>
                    <xdr:col>9</xdr:col>
                    <xdr:colOff>180975</xdr:colOff>
                    <xdr:row>97</xdr:row>
                    <xdr:rowOff>209550</xdr:rowOff>
                  </to>
                </anchor>
              </controlPr>
            </control>
          </mc:Choice>
        </mc:AlternateContent>
        <mc:AlternateContent xmlns:mc="http://schemas.openxmlformats.org/markup-compatibility/2006">
          <mc:Choice Requires="x14">
            <control shapeId="15467" r:id="rId23" name="Check Box 107">
              <controlPr defaultSize="0" autoFill="0" autoLine="0" autoPict="0">
                <anchor moveWithCells="1">
                  <from>
                    <xdr:col>6</xdr:col>
                    <xdr:colOff>819150</xdr:colOff>
                    <xdr:row>91</xdr:row>
                    <xdr:rowOff>19050</xdr:rowOff>
                  </from>
                  <to>
                    <xdr:col>7</xdr:col>
                    <xdr:colOff>371475</xdr:colOff>
                    <xdr:row>91</xdr:row>
                    <xdr:rowOff>219075</xdr:rowOff>
                  </to>
                </anchor>
              </controlPr>
            </control>
          </mc:Choice>
        </mc:AlternateContent>
        <mc:AlternateContent xmlns:mc="http://schemas.openxmlformats.org/markup-compatibility/2006">
          <mc:Choice Requires="x14">
            <control shapeId="15484" r:id="rId24" name="Check Box 124">
              <controlPr defaultSize="0" autoFill="0" autoLine="0" autoPict="0">
                <anchor moveWithCells="1">
                  <from>
                    <xdr:col>3</xdr:col>
                    <xdr:colOff>76200</xdr:colOff>
                    <xdr:row>102</xdr:row>
                    <xdr:rowOff>219075</xdr:rowOff>
                  </from>
                  <to>
                    <xdr:col>4</xdr:col>
                    <xdr:colOff>190500</xdr:colOff>
                    <xdr:row>104</xdr:row>
                    <xdr:rowOff>19050</xdr:rowOff>
                  </to>
                </anchor>
              </controlPr>
            </control>
          </mc:Choice>
        </mc:AlternateContent>
        <mc:AlternateContent xmlns:mc="http://schemas.openxmlformats.org/markup-compatibility/2006">
          <mc:Choice Requires="x14">
            <control shapeId="15485" r:id="rId25" name="Check Box 125">
              <controlPr defaultSize="0" autoFill="0" autoLine="0" autoPict="0">
                <anchor moveWithCells="1">
                  <from>
                    <xdr:col>6</xdr:col>
                    <xdr:colOff>171450</xdr:colOff>
                    <xdr:row>103</xdr:row>
                    <xdr:rowOff>0</xdr:rowOff>
                  </from>
                  <to>
                    <xdr:col>6</xdr:col>
                    <xdr:colOff>704850</xdr:colOff>
                    <xdr:row>104</xdr:row>
                    <xdr:rowOff>19050</xdr:rowOff>
                  </to>
                </anchor>
              </controlPr>
            </control>
          </mc:Choice>
        </mc:AlternateContent>
        <mc:AlternateContent xmlns:mc="http://schemas.openxmlformats.org/markup-compatibility/2006">
          <mc:Choice Requires="x14">
            <control shapeId="15486" r:id="rId26" name="Check Box 126">
              <controlPr defaultSize="0" autoFill="0" autoLine="0" autoPict="0">
                <anchor moveWithCells="1">
                  <from>
                    <xdr:col>5</xdr:col>
                    <xdr:colOff>200025</xdr:colOff>
                    <xdr:row>103</xdr:row>
                    <xdr:rowOff>9525</xdr:rowOff>
                  </from>
                  <to>
                    <xdr:col>6</xdr:col>
                    <xdr:colOff>28575</xdr:colOff>
                    <xdr:row>104</xdr:row>
                    <xdr:rowOff>9525</xdr:rowOff>
                  </to>
                </anchor>
              </controlPr>
            </control>
          </mc:Choice>
        </mc:AlternateContent>
        <mc:AlternateContent xmlns:mc="http://schemas.openxmlformats.org/markup-compatibility/2006">
          <mc:Choice Requires="x14">
            <control shapeId="15488" r:id="rId27" name="Check Box 128">
              <controlPr defaultSize="0" autoFill="0" autoLine="0" autoPict="0">
                <anchor moveWithCells="1">
                  <from>
                    <xdr:col>9</xdr:col>
                    <xdr:colOff>200025</xdr:colOff>
                    <xdr:row>102</xdr:row>
                    <xdr:rowOff>219075</xdr:rowOff>
                  </from>
                  <to>
                    <xdr:col>10</xdr:col>
                    <xdr:colOff>323850</xdr:colOff>
                    <xdr:row>104</xdr:row>
                    <xdr:rowOff>19050</xdr:rowOff>
                  </to>
                </anchor>
              </controlPr>
            </control>
          </mc:Choice>
        </mc:AlternateContent>
        <mc:AlternateContent xmlns:mc="http://schemas.openxmlformats.org/markup-compatibility/2006">
          <mc:Choice Requires="x14">
            <control shapeId="15489" r:id="rId28" name="Check Box 129">
              <controlPr defaultSize="0" autoFill="0" autoLine="0" autoPict="0">
                <anchor moveWithCells="1">
                  <from>
                    <xdr:col>3</xdr:col>
                    <xdr:colOff>76200</xdr:colOff>
                    <xdr:row>103</xdr:row>
                    <xdr:rowOff>219075</xdr:rowOff>
                  </from>
                  <to>
                    <xdr:col>4</xdr:col>
                    <xdr:colOff>200025</xdr:colOff>
                    <xdr:row>105</xdr:row>
                    <xdr:rowOff>9525</xdr:rowOff>
                  </to>
                </anchor>
              </controlPr>
            </control>
          </mc:Choice>
        </mc:AlternateContent>
        <mc:AlternateContent xmlns:mc="http://schemas.openxmlformats.org/markup-compatibility/2006">
          <mc:Choice Requires="x14">
            <control shapeId="15490" r:id="rId29" name="Check Box 130">
              <controlPr defaultSize="0" autoFill="0" autoLine="0" autoPict="0">
                <anchor moveWithCells="1">
                  <from>
                    <xdr:col>5</xdr:col>
                    <xdr:colOff>200025</xdr:colOff>
                    <xdr:row>104</xdr:row>
                    <xdr:rowOff>0</xdr:rowOff>
                  </from>
                  <to>
                    <xdr:col>6</xdr:col>
                    <xdr:colOff>304800</xdr:colOff>
                    <xdr:row>104</xdr:row>
                    <xdr:rowOff>219075</xdr:rowOff>
                  </to>
                </anchor>
              </controlPr>
            </control>
          </mc:Choice>
        </mc:AlternateContent>
        <mc:AlternateContent xmlns:mc="http://schemas.openxmlformats.org/markup-compatibility/2006">
          <mc:Choice Requires="x14">
            <control shapeId="15491" r:id="rId30" name="Check Box 131">
              <controlPr defaultSize="0" autoFill="0" autoLine="0" autoPict="0">
                <anchor moveWithCells="1">
                  <from>
                    <xdr:col>5</xdr:col>
                    <xdr:colOff>57150</xdr:colOff>
                    <xdr:row>98</xdr:row>
                    <xdr:rowOff>19050</xdr:rowOff>
                  </from>
                  <to>
                    <xdr:col>6</xdr:col>
                    <xdr:colOff>161925</xdr:colOff>
                    <xdr:row>99</xdr:row>
                    <xdr:rowOff>9525</xdr:rowOff>
                  </to>
                </anchor>
              </controlPr>
            </control>
          </mc:Choice>
        </mc:AlternateContent>
        <mc:AlternateContent xmlns:mc="http://schemas.openxmlformats.org/markup-compatibility/2006">
          <mc:Choice Requires="x14">
            <control shapeId="15492" r:id="rId31" name="Check Box 132">
              <controlPr defaultSize="0" autoFill="0" autoLine="0" autoPict="0">
                <anchor moveWithCells="1">
                  <from>
                    <xdr:col>5</xdr:col>
                    <xdr:colOff>57150</xdr:colOff>
                    <xdr:row>99</xdr:row>
                    <xdr:rowOff>38100</xdr:rowOff>
                  </from>
                  <to>
                    <xdr:col>6</xdr:col>
                    <xdr:colOff>161925</xdr:colOff>
                    <xdr:row>99</xdr:row>
                    <xdr:rowOff>209550</xdr:rowOff>
                  </to>
                </anchor>
              </controlPr>
            </control>
          </mc:Choice>
        </mc:AlternateContent>
        <mc:AlternateContent xmlns:mc="http://schemas.openxmlformats.org/markup-compatibility/2006">
          <mc:Choice Requires="x14">
            <control shapeId="15493" r:id="rId32" name="Check Box 133">
              <controlPr defaultSize="0" autoFill="0" autoLine="0" autoPict="0">
                <anchor moveWithCells="1">
                  <from>
                    <xdr:col>5</xdr:col>
                    <xdr:colOff>66675</xdr:colOff>
                    <xdr:row>100</xdr:row>
                    <xdr:rowOff>38100</xdr:rowOff>
                  </from>
                  <to>
                    <xdr:col>6</xdr:col>
                    <xdr:colOff>171450</xdr:colOff>
                    <xdr:row>100</xdr:row>
                    <xdr:rowOff>209550</xdr:rowOff>
                  </to>
                </anchor>
              </controlPr>
            </control>
          </mc:Choice>
        </mc:AlternateContent>
        <mc:AlternateContent xmlns:mc="http://schemas.openxmlformats.org/markup-compatibility/2006">
          <mc:Choice Requires="x14">
            <control shapeId="15494" r:id="rId33" name="Check Box 134">
              <controlPr defaultSize="0" autoFill="0" autoLine="0" autoPict="0">
                <anchor moveWithCells="1">
                  <from>
                    <xdr:col>6</xdr:col>
                    <xdr:colOff>247650</xdr:colOff>
                    <xdr:row>98</xdr:row>
                    <xdr:rowOff>28575</xdr:rowOff>
                  </from>
                  <to>
                    <xdr:col>7</xdr:col>
                    <xdr:colOff>104775</xdr:colOff>
                    <xdr:row>98</xdr:row>
                    <xdr:rowOff>209550</xdr:rowOff>
                  </to>
                </anchor>
              </controlPr>
            </control>
          </mc:Choice>
        </mc:AlternateContent>
        <mc:AlternateContent xmlns:mc="http://schemas.openxmlformats.org/markup-compatibility/2006">
          <mc:Choice Requires="x14">
            <control shapeId="15496" r:id="rId34" name="Check Box 136">
              <controlPr defaultSize="0" autoFill="0" autoLine="0" autoPict="0">
                <anchor moveWithCells="1">
                  <from>
                    <xdr:col>6</xdr:col>
                    <xdr:colOff>247650</xdr:colOff>
                    <xdr:row>99</xdr:row>
                    <xdr:rowOff>9525</xdr:rowOff>
                  </from>
                  <to>
                    <xdr:col>6</xdr:col>
                    <xdr:colOff>981075</xdr:colOff>
                    <xdr:row>100</xdr:row>
                    <xdr:rowOff>0</xdr:rowOff>
                  </to>
                </anchor>
              </controlPr>
            </control>
          </mc:Choice>
        </mc:AlternateContent>
        <mc:AlternateContent xmlns:mc="http://schemas.openxmlformats.org/markup-compatibility/2006">
          <mc:Choice Requires="x14">
            <control shapeId="15498" r:id="rId35" name="Check Box 138">
              <controlPr defaultSize="0" autoFill="0" autoLine="0" autoPict="0">
                <anchor moveWithCells="1">
                  <from>
                    <xdr:col>7</xdr:col>
                    <xdr:colOff>381000</xdr:colOff>
                    <xdr:row>98</xdr:row>
                    <xdr:rowOff>219075</xdr:rowOff>
                  </from>
                  <to>
                    <xdr:col>8</xdr:col>
                    <xdr:colOff>276225</xdr:colOff>
                    <xdr:row>100</xdr:row>
                    <xdr:rowOff>0</xdr:rowOff>
                  </to>
                </anchor>
              </controlPr>
            </control>
          </mc:Choice>
        </mc:AlternateContent>
        <mc:AlternateContent xmlns:mc="http://schemas.openxmlformats.org/markup-compatibility/2006">
          <mc:Choice Requires="x14">
            <control shapeId="15499" r:id="rId36" name="Check Box 139">
              <controlPr defaultSize="0" autoFill="0" autoLine="0" autoPict="0">
                <anchor moveWithCells="1">
                  <from>
                    <xdr:col>7</xdr:col>
                    <xdr:colOff>381000</xdr:colOff>
                    <xdr:row>100</xdr:row>
                    <xdr:rowOff>0</xdr:rowOff>
                  </from>
                  <to>
                    <xdr:col>8</xdr:col>
                    <xdr:colOff>276225</xdr:colOff>
                    <xdr:row>100</xdr:row>
                    <xdr:rowOff>219075</xdr:rowOff>
                  </to>
                </anchor>
              </controlPr>
            </control>
          </mc:Choice>
        </mc:AlternateContent>
        <mc:AlternateContent xmlns:mc="http://schemas.openxmlformats.org/markup-compatibility/2006">
          <mc:Choice Requires="x14">
            <control shapeId="15501" r:id="rId37" name="Check Box 141">
              <controlPr defaultSize="0" autoFill="0" autoLine="0" autoPict="0">
                <anchor moveWithCells="1">
                  <from>
                    <xdr:col>2</xdr:col>
                    <xdr:colOff>323850</xdr:colOff>
                    <xdr:row>13</xdr:row>
                    <xdr:rowOff>57150</xdr:rowOff>
                  </from>
                  <to>
                    <xdr:col>3</xdr:col>
                    <xdr:colOff>314325</xdr:colOff>
                    <xdr:row>13</xdr:row>
                    <xdr:rowOff>295275</xdr:rowOff>
                  </to>
                </anchor>
              </controlPr>
            </control>
          </mc:Choice>
        </mc:AlternateContent>
        <mc:AlternateContent xmlns:mc="http://schemas.openxmlformats.org/markup-compatibility/2006">
          <mc:Choice Requires="x14">
            <control shapeId="15502" r:id="rId38" name="Check Box 142">
              <controlPr defaultSize="0" autoFill="0" autoLine="0" autoPict="0">
                <anchor moveWithCells="1">
                  <from>
                    <xdr:col>3</xdr:col>
                    <xdr:colOff>485775</xdr:colOff>
                    <xdr:row>13</xdr:row>
                    <xdr:rowOff>57150</xdr:rowOff>
                  </from>
                  <to>
                    <xdr:col>5</xdr:col>
                    <xdr:colOff>333375</xdr:colOff>
                    <xdr:row>13</xdr:row>
                    <xdr:rowOff>295275</xdr:rowOff>
                  </to>
                </anchor>
              </controlPr>
            </control>
          </mc:Choice>
        </mc:AlternateContent>
        <mc:AlternateContent xmlns:mc="http://schemas.openxmlformats.org/markup-compatibility/2006">
          <mc:Choice Requires="x14">
            <control shapeId="15503" r:id="rId39" name="Check Box 143">
              <controlPr defaultSize="0" autoFill="0" autoLine="0" autoPict="0">
                <anchor moveWithCells="1">
                  <from>
                    <xdr:col>5</xdr:col>
                    <xdr:colOff>428625</xdr:colOff>
                    <xdr:row>13</xdr:row>
                    <xdr:rowOff>57150</xdr:rowOff>
                  </from>
                  <to>
                    <xdr:col>6</xdr:col>
                    <xdr:colOff>542925</xdr:colOff>
                    <xdr:row>13</xdr:row>
                    <xdr:rowOff>295275</xdr:rowOff>
                  </to>
                </anchor>
              </controlPr>
            </control>
          </mc:Choice>
        </mc:AlternateContent>
        <mc:AlternateContent xmlns:mc="http://schemas.openxmlformats.org/markup-compatibility/2006">
          <mc:Choice Requires="x14">
            <control shapeId="15504" r:id="rId40" name="Check Box 144">
              <controlPr defaultSize="0" autoFill="0" autoLine="0" autoPict="0">
                <anchor moveWithCells="1">
                  <from>
                    <xdr:col>6</xdr:col>
                    <xdr:colOff>704850</xdr:colOff>
                    <xdr:row>13</xdr:row>
                    <xdr:rowOff>57150</xdr:rowOff>
                  </from>
                  <to>
                    <xdr:col>8</xdr:col>
                    <xdr:colOff>428625</xdr:colOff>
                    <xdr:row>13</xdr:row>
                    <xdr:rowOff>295275</xdr:rowOff>
                  </to>
                </anchor>
              </controlPr>
            </control>
          </mc:Choice>
        </mc:AlternateContent>
        <mc:AlternateContent xmlns:mc="http://schemas.openxmlformats.org/markup-compatibility/2006">
          <mc:Choice Requires="x14">
            <control shapeId="15505" r:id="rId41" name="Check Box 145">
              <controlPr defaultSize="0" autoFill="0" autoLine="0" autoPict="0">
                <anchor moveWithCells="1">
                  <from>
                    <xdr:col>9</xdr:col>
                    <xdr:colOff>409575</xdr:colOff>
                    <xdr:row>14</xdr:row>
                    <xdr:rowOff>152400</xdr:rowOff>
                  </from>
                  <to>
                    <xdr:col>11</xdr:col>
                    <xdr:colOff>85725</xdr:colOff>
                    <xdr:row>14</xdr:row>
                    <xdr:rowOff>390525</xdr:rowOff>
                  </to>
                </anchor>
              </controlPr>
            </control>
          </mc:Choice>
        </mc:AlternateContent>
        <mc:AlternateContent xmlns:mc="http://schemas.openxmlformats.org/markup-compatibility/2006">
          <mc:Choice Requires="x14">
            <control shapeId="15506" r:id="rId42" name="Check Box 146">
              <controlPr defaultSize="0" autoFill="0" autoLine="0" autoPict="0">
                <anchor moveWithCells="1">
                  <from>
                    <xdr:col>11</xdr:col>
                    <xdr:colOff>257175</xdr:colOff>
                    <xdr:row>14</xdr:row>
                    <xdr:rowOff>152400</xdr:rowOff>
                  </from>
                  <to>
                    <xdr:col>13</xdr:col>
                    <xdr:colOff>209550</xdr:colOff>
                    <xdr:row>14</xdr:row>
                    <xdr:rowOff>390525</xdr:rowOff>
                  </to>
                </anchor>
              </controlPr>
            </control>
          </mc:Choice>
        </mc:AlternateContent>
        <mc:AlternateContent xmlns:mc="http://schemas.openxmlformats.org/markup-compatibility/2006">
          <mc:Choice Requires="x14">
            <control shapeId="15507" r:id="rId43" name="Check Box 147">
              <controlPr defaultSize="0" autoFill="0" autoLine="0" autoPict="0">
                <anchor moveWithCells="1">
                  <from>
                    <xdr:col>3</xdr:col>
                    <xdr:colOff>257175</xdr:colOff>
                    <xdr:row>63</xdr:row>
                    <xdr:rowOff>47625</xdr:rowOff>
                  </from>
                  <to>
                    <xdr:col>5</xdr:col>
                    <xdr:colOff>104775</xdr:colOff>
                    <xdr:row>63</xdr:row>
                    <xdr:rowOff>285750</xdr:rowOff>
                  </to>
                </anchor>
              </controlPr>
            </control>
          </mc:Choice>
        </mc:AlternateContent>
        <mc:AlternateContent xmlns:mc="http://schemas.openxmlformats.org/markup-compatibility/2006">
          <mc:Choice Requires="x14">
            <control shapeId="15508" r:id="rId44" name="Check Box 148">
              <controlPr defaultSize="0" autoFill="0" autoLine="0" autoPict="0">
                <anchor moveWithCells="1">
                  <from>
                    <xdr:col>4</xdr:col>
                    <xdr:colOff>342900</xdr:colOff>
                    <xdr:row>63</xdr:row>
                    <xdr:rowOff>47625</xdr:rowOff>
                  </from>
                  <to>
                    <xdr:col>6</xdr:col>
                    <xdr:colOff>57150</xdr:colOff>
                    <xdr:row>63</xdr:row>
                    <xdr:rowOff>285750</xdr:rowOff>
                  </to>
                </anchor>
              </controlPr>
            </control>
          </mc:Choice>
        </mc:AlternateContent>
        <mc:AlternateContent xmlns:mc="http://schemas.openxmlformats.org/markup-compatibility/2006">
          <mc:Choice Requires="x14">
            <control shapeId="15509" r:id="rId45" name="Check Box 149">
              <controlPr defaultSize="0" autoFill="0" autoLine="0" autoPict="0">
                <anchor moveWithCells="1">
                  <from>
                    <xdr:col>5</xdr:col>
                    <xdr:colOff>209550</xdr:colOff>
                    <xdr:row>67</xdr:row>
                    <xdr:rowOff>66675</xdr:rowOff>
                  </from>
                  <to>
                    <xdr:col>6</xdr:col>
                    <xdr:colOff>171450</xdr:colOff>
                    <xdr:row>67</xdr:row>
                    <xdr:rowOff>276225</xdr:rowOff>
                  </to>
                </anchor>
              </controlPr>
            </control>
          </mc:Choice>
        </mc:AlternateContent>
        <mc:AlternateContent xmlns:mc="http://schemas.openxmlformats.org/markup-compatibility/2006">
          <mc:Choice Requires="x14">
            <control shapeId="15510" r:id="rId46" name="Check Box 150">
              <controlPr defaultSize="0" autoFill="0" autoLine="0" autoPict="0">
                <anchor moveWithCells="1">
                  <from>
                    <xdr:col>9</xdr:col>
                    <xdr:colOff>276225</xdr:colOff>
                    <xdr:row>67</xdr:row>
                    <xdr:rowOff>57150</xdr:rowOff>
                  </from>
                  <to>
                    <xdr:col>10</xdr:col>
                    <xdr:colOff>352425</xdr:colOff>
                    <xdr:row>67</xdr:row>
                    <xdr:rowOff>276225</xdr:rowOff>
                  </to>
                </anchor>
              </controlPr>
            </control>
          </mc:Choice>
        </mc:AlternateContent>
        <mc:AlternateContent xmlns:mc="http://schemas.openxmlformats.org/markup-compatibility/2006">
          <mc:Choice Requires="x14">
            <control shapeId="15511" r:id="rId47" name="Check Box 151">
              <controlPr defaultSize="0" autoFill="0" autoLine="0" autoPict="0">
                <anchor moveWithCells="1">
                  <from>
                    <xdr:col>11</xdr:col>
                    <xdr:colOff>114300</xdr:colOff>
                    <xdr:row>67</xdr:row>
                    <xdr:rowOff>57150</xdr:rowOff>
                  </from>
                  <to>
                    <xdr:col>13</xdr:col>
                    <xdr:colOff>171450</xdr:colOff>
                    <xdr:row>67</xdr:row>
                    <xdr:rowOff>266700</xdr:rowOff>
                  </to>
                </anchor>
              </controlPr>
            </control>
          </mc:Choice>
        </mc:AlternateContent>
        <mc:AlternateContent xmlns:mc="http://schemas.openxmlformats.org/markup-compatibility/2006">
          <mc:Choice Requires="x14">
            <control shapeId="15512" r:id="rId48" name="Check Box 152">
              <controlPr defaultSize="0" autoFill="0" autoLine="0" autoPict="0">
                <anchor moveWithCells="1">
                  <from>
                    <xdr:col>6</xdr:col>
                    <xdr:colOff>619125</xdr:colOff>
                    <xdr:row>68</xdr:row>
                    <xdr:rowOff>76200</xdr:rowOff>
                  </from>
                  <to>
                    <xdr:col>7</xdr:col>
                    <xdr:colOff>76200</xdr:colOff>
                    <xdr:row>68</xdr:row>
                    <xdr:rowOff>257175</xdr:rowOff>
                  </to>
                </anchor>
              </controlPr>
            </control>
          </mc:Choice>
        </mc:AlternateContent>
        <mc:AlternateContent xmlns:mc="http://schemas.openxmlformats.org/markup-compatibility/2006">
          <mc:Choice Requires="x14">
            <control shapeId="15513" r:id="rId49" name="Check Box 153">
              <controlPr defaultSize="0" autoFill="0" autoLine="0" autoPict="0">
                <anchor moveWithCells="1">
                  <from>
                    <xdr:col>7</xdr:col>
                    <xdr:colOff>390525</xdr:colOff>
                    <xdr:row>68</xdr:row>
                    <xdr:rowOff>95250</xdr:rowOff>
                  </from>
                  <to>
                    <xdr:col>8</xdr:col>
                    <xdr:colOff>495300</xdr:colOff>
                    <xdr:row>68</xdr:row>
                    <xdr:rowOff>247650</xdr:rowOff>
                  </to>
                </anchor>
              </controlPr>
            </control>
          </mc:Choice>
        </mc:AlternateContent>
        <mc:AlternateContent xmlns:mc="http://schemas.openxmlformats.org/markup-compatibility/2006">
          <mc:Choice Requires="x14">
            <control shapeId="15514" r:id="rId50" name="Check Box 154">
              <controlPr defaultSize="0" autoFill="0" autoLine="0" autoPict="0">
                <anchor moveWithCells="1">
                  <from>
                    <xdr:col>4</xdr:col>
                    <xdr:colOff>95250</xdr:colOff>
                    <xdr:row>77</xdr:row>
                    <xdr:rowOff>85725</xdr:rowOff>
                  </from>
                  <to>
                    <xdr:col>5</xdr:col>
                    <xdr:colOff>400050</xdr:colOff>
                    <xdr:row>77</xdr:row>
                    <xdr:rowOff>247650</xdr:rowOff>
                  </to>
                </anchor>
              </controlPr>
            </control>
          </mc:Choice>
        </mc:AlternateContent>
        <mc:AlternateContent xmlns:mc="http://schemas.openxmlformats.org/markup-compatibility/2006">
          <mc:Choice Requires="x14">
            <control shapeId="15515" r:id="rId51" name="Check Box 155">
              <controlPr defaultSize="0" autoFill="0" autoLine="0" autoPict="0">
                <anchor moveWithCells="1">
                  <from>
                    <xdr:col>5</xdr:col>
                    <xdr:colOff>342900</xdr:colOff>
                    <xdr:row>77</xdr:row>
                    <xdr:rowOff>85725</xdr:rowOff>
                  </from>
                  <to>
                    <xdr:col>6</xdr:col>
                    <xdr:colOff>476250</xdr:colOff>
                    <xdr:row>77</xdr:row>
                    <xdr:rowOff>257175</xdr:rowOff>
                  </to>
                </anchor>
              </controlPr>
            </control>
          </mc:Choice>
        </mc:AlternateContent>
        <mc:AlternateContent xmlns:mc="http://schemas.openxmlformats.org/markup-compatibility/2006">
          <mc:Choice Requires="x14">
            <control shapeId="15516" r:id="rId52" name="Check Box 156">
              <controlPr defaultSize="0" autoFill="0" autoLine="0" autoPict="0">
                <anchor moveWithCells="1">
                  <from>
                    <xdr:col>2</xdr:col>
                    <xdr:colOff>104775</xdr:colOff>
                    <xdr:row>85</xdr:row>
                    <xdr:rowOff>85725</xdr:rowOff>
                  </from>
                  <to>
                    <xdr:col>3</xdr:col>
                    <xdr:colOff>152400</xdr:colOff>
                    <xdr:row>85</xdr:row>
                    <xdr:rowOff>247650</xdr:rowOff>
                  </to>
                </anchor>
              </controlPr>
            </control>
          </mc:Choice>
        </mc:AlternateContent>
        <mc:AlternateContent xmlns:mc="http://schemas.openxmlformats.org/markup-compatibility/2006">
          <mc:Choice Requires="x14">
            <control shapeId="15517" r:id="rId53" name="Check Box 157">
              <controlPr defaultSize="0" autoFill="0" autoLine="0" autoPict="0">
                <anchor moveWithCells="1">
                  <from>
                    <xdr:col>3</xdr:col>
                    <xdr:colOff>247650</xdr:colOff>
                    <xdr:row>85</xdr:row>
                    <xdr:rowOff>85725</xdr:rowOff>
                  </from>
                  <to>
                    <xdr:col>5</xdr:col>
                    <xdr:colOff>152400</xdr:colOff>
                    <xdr:row>85</xdr:row>
                    <xdr:rowOff>247650</xdr:rowOff>
                  </to>
                </anchor>
              </controlPr>
            </control>
          </mc:Choice>
        </mc:AlternateContent>
        <mc:AlternateContent xmlns:mc="http://schemas.openxmlformats.org/markup-compatibility/2006">
          <mc:Choice Requires="x14">
            <control shapeId="15518" r:id="rId54" name="Check Box 158">
              <controlPr defaultSize="0" autoFill="0" autoLine="0" autoPict="0">
                <anchor moveWithCells="1">
                  <from>
                    <xdr:col>8</xdr:col>
                    <xdr:colOff>514350</xdr:colOff>
                    <xdr:row>15</xdr:row>
                    <xdr:rowOff>152400</xdr:rowOff>
                  </from>
                  <to>
                    <xdr:col>10</xdr:col>
                    <xdr:colOff>76200</xdr:colOff>
                    <xdr:row>15</xdr:row>
                    <xdr:rowOff>314325</xdr:rowOff>
                  </to>
                </anchor>
              </controlPr>
            </control>
          </mc:Choice>
        </mc:AlternateContent>
        <mc:AlternateContent xmlns:mc="http://schemas.openxmlformats.org/markup-compatibility/2006">
          <mc:Choice Requires="x14">
            <control shapeId="15519" r:id="rId55" name="Check Box 159">
              <controlPr defaultSize="0" autoFill="0" autoLine="0" autoPict="0">
                <anchor moveWithCells="1">
                  <from>
                    <xdr:col>10</xdr:col>
                    <xdr:colOff>381000</xdr:colOff>
                    <xdr:row>15</xdr:row>
                    <xdr:rowOff>152400</xdr:rowOff>
                  </from>
                  <to>
                    <xdr:col>12</xdr:col>
                    <xdr:colOff>390525</xdr:colOff>
                    <xdr:row>15</xdr:row>
                    <xdr:rowOff>314325</xdr:rowOff>
                  </to>
                </anchor>
              </controlPr>
            </control>
          </mc:Choice>
        </mc:AlternateContent>
        <mc:AlternateContent xmlns:mc="http://schemas.openxmlformats.org/markup-compatibility/2006">
          <mc:Choice Requires="x14">
            <control shapeId="15520" r:id="rId56" name="Check Box 160">
              <controlPr defaultSize="0" autoFill="0" autoLine="0" autoPict="0">
                <anchor moveWithCells="1">
                  <from>
                    <xdr:col>6</xdr:col>
                    <xdr:colOff>304800</xdr:colOff>
                    <xdr:row>97</xdr:row>
                    <xdr:rowOff>38100</xdr:rowOff>
                  </from>
                  <to>
                    <xdr:col>6</xdr:col>
                    <xdr:colOff>1038225</xdr:colOff>
                    <xdr:row>97</xdr:row>
                    <xdr:rowOff>219075</xdr:rowOff>
                  </to>
                </anchor>
              </controlPr>
            </control>
          </mc:Choice>
        </mc:AlternateContent>
        <mc:AlternateContent xmlns:mc="http://schemas.openxmlformats.org/markup-compatibility/2006">
          <mc:Choice Requires="x14">
            <control shapeId="15526" r:id="rId57" name="Check Box 166">
              <controlPr defaultSize="0" autoFill="0" autoLine="0" autoPict="0">
                <anchor moveWithCells="1">
                  <from>
                    <xdr:col>6</xdr:col>
                    <xdr:colOff>838200</xdr:colOff>
                    <xdr:row>94</xdr:row>
                    <xdr:rowOff>19050</xdr:rowOff>
                  </from>
                  <to>
                    <xdr:col>8</xdr:col>
                    <xdr:colOff>19050</xdr:colOff>
                    <xdr:row>94</xdr:row>
                    <xdr:rowOff>200025</xdr:rowOff>
                  </to>
                </anchor>
              </controlPr>
            </control>
          </mc:Choice>
        </mc:AlternateContent>
        <mc:AlternateContent xmlns:mc="http://schemas.openxmlformats.org/markup-compatibility/2006">
          <mc:Choice Requires="x14">
            <control shapeId="15522" r:id="rId58" name="Check Box 162">
              <controlPr defaultSize="0" autoFill="0" autoLine="0" autoPict="0">
                <anchor moveWithCells="1">
                  <from>
                    <xdr:col>5</xdr:col>
                    <xdr:colOff>238125</xdr:colOff>
                    <xdr:row>71</xdr:row>
                    <xdr:rowOff>28575</xdr:rowOff>
                  </from>
                  <to>
                    <xdr:col>6</xdr:col>
                    <xdr:colOff>371475</xdr:colOff>
                    <xdr:row>71</xdr:row>
                    <xdr:rowOff>238125</xdr:rowOff>
                  </to>
                </anchor>
              </controlPr>
            </control>
          </mc:Choice>
        </mc:AlternateContent>
        <mc:AlternateContent xmlns:mc="http://schemas.openxmlformats.org/markup-compatibility/2006">
          <mc:Choice Requires="x14">
            <control shapeId="15523" r:id="rId59" name="Check Box 163">
              <controlPr defaultSize="0" autoFill="0" autoLine="0" autoPict="0">
                <anchor moveWithCells="1">
                  <from>
                    <xdr:col>6</xdr:col>
                    <xdr:colOff>209550</xdr:colOff>
                    <xdr:row>71</xdr:row>
                    <xdr:rowOff>28575</xdr:rowOff>
                  </from>
                  <to>
                    <xdr:col>6</xdr:col>
                    <xdr:colOff>981075</xdr:colOff>
                    <xdr:row>71</xdr:row>
                    <xdr:rowOff>238125</xdr:rowOff>
                  </to>
                </anchor>
              </controlPr>
            </control>
          </mc:Choice>
        </mc:AlternateContent>
        <mc:AlternateContent xmlns:mc="http://schemas.openxmlformats.org/markup-compatibility/2006">
          <mc:Choice Requires="x14">
            <control shapeId="15524" r:id="rId60" name="Check Box 164">
              <controlPr defaultSize="0" autoFill="0" autoLine="0" autoPict="0">
                <anchor moveWithCells="1">
                  <from>
                    <xdr:col>10</xdr:col>
                    <xdr:colOff>123825</xdr:colOff>
                    <xdr:row>71</xdr:row>
                    <xdr:rowOff>28575</xdr:rowOff>
                  </from>
                  <to>
                    <xdr:col>12</xdr:col>
                    <xdr:colOff>95250</xdr:colOff>
                    <xdr:row>71</xdr:row>
                    <xdr:rowOff>238125</xdr:rowOff>
                  </to>
                </anchor>
              </controlPr>
            </control>
          </mc:Choice>
        </mc:AlternateContent>
        <mc:AlternateContent xmlns:mc="http://schemas.openxmlformats.org/markup-compatibility/2006">
          <mc:Choice Requires="x14">
            <control shapeId="15525" r:id="rId61" name="Check Box 165">
              <controlPr defaultSize="0" autoFill="0" autoLine="0" autoPict="0">
                <anchor moveWithCells="1">
                  <from>
                    <xdr:col>11</xdr:col>
                    <xdr:colOff>314325</xdr:colOff>
                    <xdr:row>71</xdr:row>
                    <xdr:rowOff>28575</xdr:rowOff>
                  </from>
                  <to>
                    <xdr:col>13</xdr:col>
                    <xdr:colOff>285750</xdr:colOff>
                    <xdr:row>71</xdr:row>
                    <xdr:rowOff>238125</xdr:rowOff>
                  </to>
                </anchor>
              </controlPr>
            </control>
          </mc:Choice>
        </mc:AlternateContent>
        <mc:AlternateContent xmlns:mc="http://schemas.openxmlformats.org/markup-compatibility/2006">
          <mc:Choice Requires="x14">
            <control shapeId="15527" r:id="rId62" name="Check Box 167">
              <controlPr defaultSize="0" autoFill="0" autoLine="0" autoPict="0">
                <anchor moveWithCells="1">
                  <from>
                    <xdr:col>9</xdr:col>
                    <xdr:colOff>342900</xdr:colOff>
                    <xdr:row>97</xdr:row>
                    <xdr:rowOff>28575</xdr:rowOff>
                  </from>
                  <to>
                    <xdr:col>10</xdr:col>
                    <xdr:colOff>66675</xdr:colOff>
                    <xdr:row>98</xdr:row>
                    <xdr:rowOff>0</xdr:rowOff>
                  </to>
                </anchor>
              </controlPr>
            </control>
          </mc:Choice>
        </mc:AlternateContent>
        <mc:AlternateContent xmlns:mc="http://schemas.openxmlformats.org/markup-compatibility/2006">
          <mc:Choice Requires="x14">
            <control shapeId="15528" r:id="rId63" name="Check Box 168">
              <controlPr defaultSize="0" autoFill="0" autoLine="0" autoPict="0">
                <anchor moveWithCells="1">
                  <from>
                    <xdr:col>2</xdr:col>
                    <xdr:colOff>628650</xdr:colOff>
                    <xdr:row>84</xdr:row>
                    <xdr:rowOff>76200</xdr:rowOff>
                  </from>
                  <to>
                    <xdr:col>4</xdr:col>
                    <xdr:colOff>19050</xdr:colOff>
                    <xdr:row>84</xdr:row>
                    <xdr:rowOff>276225</xdr:rowOff>
                  </to>
                </anchor>
              </controlPr>
            </control>
          </mc:Choice>
        </mc:AlternateContent>
        <mc:AlternateContent xmlns:mc="http://schemas.openxmlformats.org/markup-compatibility/2006">
          <mc:Choice Requires="x14">
            <control shapeId="15529" r:id="rId64" name="Check Box 169">
              <controlPr defaultSize="0" autoFill="0" autoLine="0" autoPict="0">
                <anchor moveWithCells="1">
                  <from>
                    <xdr:col>2</xdr:col>
                    <xdr:colOff>104775</xdr:colOff>
                    <xdr:row>84</xdr:row>
                    <xdr:rowOff>76200</xdr:rowOff>
                  </from>
                  <to>
                    <xdr:col>2</xdr:col>
                    <xdr:colOff>504825</xdr:colOff>
                    <xdr:row>84</xdr:row>
                    <xdr:rowOff>276225</xdr:rowOff>
                  </to>
                </anchor>
              </controlPr>
            </control>
          </mc:Choice>
        </mc:AlternateContent>
        <mc:AlternateContent xmlns:mc="http://schemas.openxmlformats.org/markup-compatibility/2006">
          <mc:Choice Requires="x14">
            <control shapeId="15530" r:id="rId65" name="Check Box 170">
              <controlPr defaultSize="0" autoFill="0" autoLine="0" autoPict="0">
                <anchor moveWithCells="1">
                  <from>
                    <xdr:col>5</xdr:col>
                    <xdr:colOff>190500</xdr:colOff>
                    <xdr:row>93</xdr:row>
                    <xdr:rowOff>19050</xdr:rowOff>
                  </from>
                  <to>
                    <xdr:col>5</xdr:col>
                    <xdr:colOff>590550</xdr:colOff>
                    <xdr:row>93</xdr:row>
                    <xdr:rowOff>219075</xdr:rowOff>
                  </to>
                </anchor>
              </controlPr>
            </control>
          </mc:Choice>
        </mc:AlternateContent>
        <mc:AlternateContent xmlns:mc="http://schemas.openxmlformats.org/markup-compatibility/2006">
          <mc:Choice Requires="x14">
            <control shapeId="15531" r:id="rId66" name="Check Box 171">
              <controlPr defaultSize="0" autoFill="0" autoLine="0" autoPict="0">
                <anchor moveWithCells="1">
                  <from>
                    <xdr:col>6</xdr:col>
                    <xdr:colOff>304800</xdr:colOff>
                    <xdr:row>93</xdr:row>
                    <xdr:rowOff>19050</xdr:rowOff>
                  </from>
                  <to>
                    <xdr:col>6</xdr:col>
                    <xdr:colOff>704850</xdr:colOff>
                    <xdr:row>93</xdr:row>
                    <xdr:rowOff>219075</xdr:rowOff>
                  </to>
                </anchor>
              </controlPr>
            </control>
          </mc:Choice>
        </mc:AlternateContent>
        <mc:AlternateContent xmlns:mc="http://schemas.openxmlformats.org/markup-compatibility/2006">
          <mc:Choice Requires="x14">
            <control shapeId="15532" r:id="rId67" name="Check Box 172">
              <controlPr defaultSize="0" autoFill="0" autoLine="0" autoPict="0">
                <anchor moveWithCells="1">
                  <from>
                    <xdr:col>6</xdr:col>
                    <xdr:colOff>247650</xdr:colOff>
                    <xdr:row>100</xdr:row>
                    <xdr:rowOff>9525</xdr:rowOff>
                  </from>
                  <to>
                    <xdr:col>6</xdr:col>
                    <xdr:colOff>981075</xdr:colOff>
                    <xdr:row>101</xdr:row>
                    <xdr:rowOff>0</xdr:rowOff>
                  </to>
                </anchor>
              </controlPr>
            </control>
          </mc:Choice>
        </mc:AlternateContent>
        <mc:AlternateContent xmlns:mc="http://schemas.openxmlformats.org/markup-compatibility/2006">
          <mc:Choice Requires="x14">
            <control shapeId="15533" r:id="rId68" name="Check Box 173">
              <controlPr defaultSize="0" autoFill="0" autoLine="0" autoPict="0">
                <anchor moveWithCells="1">
                  <from>
                    <xdr:col>6</xdr:col>
                    <xdr:colOff>1038225</xdr:colOff>
                    <xdr:row>102</xdr:row>
                    <xdr:rowOff>219075</xdr:rowOff>
                  </from>
                  <to>
                    <xdr:col>8</xdr:col>
                    <xdr:colOff>495300</xdr:colOff>
                    <xdr:row>104</xdr:row>
                    <xdr:rowOff>19050</xdr:rowOff>
                  </to>
                </anchor>
              </controlPr>
            </control>
          </mc:Choice>
        </mc:AlternateContent>
        <mc:AlternateContent xmlns:mc="http://schemas.openxmlformats.org/markup-compatibility/2006">
          <mc:Choice Requires="x14">
            <control shapeId="15534" r:id="rId69" name="Check Box 174">
              <controlPr defaultSize="0" autoFill="0" autoLine="0" autoPict="0">
                <anchor moveWithCells="1">
                  <from>
                    <xdr:col>5</xdr:col>
                    <xdr:colOff>190500</xdr:colOff>
                    <xdr:row>95</xdr:row>
                    <xdr:rowOff>19050</xdr:rowOff>
                  </from>
                  <to>
                    <xdr:col>5</xdr:col>
                    <xdr:colOff>590550</xdr:colOff>
                    <xdr:row>95</xdr:row>
                    <xdr:rowOff>219075</xdr:rowOff>
                  </to>
                </anchor>
              </controlPr>
            </control>
          </mc:Choice>
        </mc:AlternateContent>
        <mc:AlternateContent xmlns:mc="http://schemas.openxmlformats.org/markup-compatibility/2006">
          <mc:Choice Requires="x14">
            <control shapeId="15535" r:id="rId70" name="Check Box 175">
              <controlPr defaultSize="0" autoFill="0" autoLine="0" autoPict="0">
                <anchor moveWithCells="1">
                  <from>
                    <xdr:col>6</xdr:col>
                    <xdr:colOff>304800</xdr:colOff>
                    <xdr:row>95</xdr:row>
                    <xdr:rowOff>19050</xdr:rowOff>
                  </from>
                  <to>
                    <xdr:col>6</xdr:col>
                    <xdr:colOff>704850</xdr:colOff>
                    <xdr:row>95</xdr:row>
                    <xdr:rowOff>219075</xdr:rowOff>
                  </to>
                </anchor>
              </controlPr>
            </control>
          </mc:Choice>
        </mc:AlternateContent>
        <mc:AlternateContent xmlns:mc="http://schemas.openxmlformats.org/markup-compatibility/2006">
          <mc:Choice Requires="x14">
            <control shapeId="15536" r:id="rId71" name="Check Box 176">
              <controlPr defaultSize="0" autoFill="0" autoLine="0" autoPict="0">
                <anchor moveWithCells="1">
                  <from>
                    <xdr:col>2</xdr:col>
                    <xdr:colOff>323850</xdr:colOff>
                    <xdr:row>14</xdr:row>
                    <xdr:rowOff>133350</xdr:rowOff>
                  </from>
                  <to>
                    <xdr:col>3</xdr:col>
                    <xdr:colOff>457200</xdr:colOff>
                    <xdr:row>14</xdr:row>
                    <xdr:rowOff>381000</xdr:rowOff>
                  </to>
                </anchor>
              </controlPr>
            </control>
          </mc:Choice>
        </mc:AlternateContent>
        <mc:AlternateContent xmlns:mc="http://schemas.openxmlformats.org/markup-compatibility/2006">
          <mc:Choice Requires="x14">
            <control shapeId="15537" r:id="rId72" name="Check Box 177">
              <controlPr defaultSize="0" autoFill="0" autoLine="0" autoPict="0">
                <anchor moveWithCells="1">
                  <from>
                    <xdr:col>3</xdr:col>
                    <xdr:colOff>485775</xdr:colOff>
                    <xdr:row>14</xdr:row>
                    <xdr:rowOff>57150</xdr:rowOff>
                  </from>
                  <to>
                    <xdr:col>5</xdr:col>
                    <xdr:colOff>180975</xdr:colOff>
                    <xdr:row>14</xdr:row>
                    <xdr:rowOff>304800</xdr:rowOff>
                  </to>
                </anchor>
              </controlPr>
            </control>
          </mc:Choice>
        </mc:AlternateContent>
        <mc:AlternateContent xmlns:mc="http://schemas.openxmlformats.org/markup-compatibility/2006">
          <mc:Choice Requires="x14">
            <control shapeId="15538" r:id="rId73" name="Check Box 178">
              <controlPr defaultSize="0" autoFill="0" autoLine="0" autoPict="0">
                <anchor moveWithCells="1">
                  <from>
                    <xdr:col>3</xdr:col>
                    <xdr:colOff>485775</xdr:colOff>
                    <xdr:row>14</xdr:row>
                    <xdr:rowOff>247650</xdr:rowOff>
                  </from>
                  <to>
                    <xdr:col>5</xdr:col>
                    <xdr:colOff>552450</xdr:colOff>
                    <xdr:row>14</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H35"/>
  <sheetViews>
    <sheetView zoomScaleNormal="100" workbookViewId="0">
      <selection activeCell="B9" sqref="B9"/>
    </sheetView>
  </sheetViews>
  <sheetFormatPr defaultColWidth="9" defaultRowHeight="14.25" x14ac:dyDescent="0.25"/>
  <cols>
    <col min="1" max="1" width="26" style="1" customWidth="1"/>
    <col min="2" max="2" width="12.265625" style="1" customWidth="1"/>
    <col min="3" max="3" width="6.59765625" style="1" customWidth="1"/>
    <col min="4" max="4" width="9.73046875" style="1" customWidth="1"/>
    <col min="5" max="5" width="3.46484375" style="1" customWidth="1"/>
    <col min="6" max="6" width="26" style="1" customWidth="1"/>
    <col min="7" max="7" width="10.73046875" style="11" customWidth="1"/>
    <col min="8" max="8" width="33.59765625" style="11" bestFit="1" customWidth="1"/>
    <col min="9" max="16384" width="9" style="1"/>
  </cols>
  <sheetData>
    <row r="1" spans="1:8" ht="22.5" customHeight="1" x14ac:dyDescent="0.25">
      <c r="A1" s="486" t="s">
        <v>0</v>
      </c>
      <c r="B1" s="486"/>
      <c r="C1" s="486"/>
      <c r="D1" s="486"/>
      <c r="E1" s="486"/>
      <c r="F1" s="486"/>
      <c r="G1" s="16" t="s">
        <v>1</v>
      </c>
      <c r="H1" s="17" t="s">
        <v>77</v>
      </c>
    </row>
    <row r="2" spans="1:8" ht="17.25" customHeight="1" x14ac:dyDescent="0.25">
      <c r="A2" s="487" t="str">
        <f>"（"&amp;H2&amp;"名受入の場合）"</f>
        <v>（1名受入の場合）</v>
      </c>
      <c r="B2" s="487"/>
      <c r="C2" s="487"/>
      <c r="D2" s="487"/>
      <c r="E2" s="487"/>
      <c r="F2" s="487"/>
      <c r="G2" s="18" t="s">
        <v>2</v>
      </c>
      <c r="H2" s="19">
        <v>1</v>
      </c>
    </row>
    <row r="3" spans="1:8" ht="17.25" customHeight="1" x14ac:dyDescent="0.25">
      <c r="G3" s="18" t="s">
        <v>3</v>
      </c>
      <c r="H3" s="20">
        <v>40603</v>
      </c>
    </row>
    <row r="4" spans="1:8" ht="17.25" customHeight="1" x14ac:dyDescent="0.25">
      <c r="A4" s="488" t="str">
        <f>H1&amp;"  殿"</f>
        <v>ホテル知床  殿</v>
      </c>
      <c r="B4" s="488"/>
      <c r="C4" s="488"/>
      <c r="D4" s="488"/>
      <c r="E4" s="488"/>
      <c r="F4" s="488"/>
      <c r="G4" s="21" t="s">
        <v>5</v>
      </c>
      <c r="H4" s="22" t="s">
        <v>50</v>
      </c>
    </row>
    <row r="5" spans="1:8" ht="17.25" customHeight="1" x14ac:dyDescent="0.25">
      <c r="A5" s="491"/>
      <c r="B5" s="491"/>
      <c r="F5" s="2">
        <f>H3</f>
        <v>40603</v>
      </c>
      <c r="G5" s="11" t="s">
        <v>4</v>
      </c>
      <c r="H5" s="15">
        <f>VLOOKUP(H4,給与計算表!B:I,3,FALSE)</f>
        <v>719</v>
      </c>
    </row>
    <row r="6" spans="1:8" ht="17.25" customHeight="1" x14ac:dyDescent="0.25">
      <c r="A6" s="113" t="s">
        <v>13</v>
      </c>
      <c r="G6" s="11" t="s">
        <v>84</v>
      </c>
      <c r="H6" s="15">
        <f>VLOOKUP(H4,給与計算表!B:I,7,FALSE)</f>
        <v>25308.800000000003</v>
      </c>
    </row>
    <row r="7" spans="1:8" ht="17.25" customHeight="1" thickBot="1" x14ac:dyDescent="0.3">
      <c r="G7" s="11" t="s">
        <v>85</v>
      </c>
      <c r="H7" s="15">
        <f>VLOOKUP(H4,給与計算表!B:I,5,FALSE)</f>
        <v>-12000</v>
      </c>
    </row>
    <row r="8" spans="1:8" ht="17.25" customHeight="1" x14ac:dyDescent="0.25">
      <c r="A8" s="93" t="s">
        <v>6</v>
      </c>
      <c r="B8" s="471" t="s">
        <v>7</v>
      </c>
      <c r="C8" s="471"/>
      <c r="D8" s="471"/>
      <c r="E8" s="471"/>
      <c r="F8" s="94" t="s">
        <v>8</v>
      </c>
      <c r="H8" s="15"/>
    </row>
    <row r="9" spans="1:8" ht="36" customHeight="1" x14ac:dyDescent="0.25">
      <c r="A9" s="95" t="s">
        <v>89</v>
      </c>
      <c r="B9" s="7">
        <f>H5*173</f>
        <v>124387</v>
      </c>
      <c r="C9" s="4" t="str">
        <f>"×"&amp;$H$2&amp;"="</f>
        <v>×1=</v>
      </c>
      <c r="D9" s="494">
        <f>B9*H2</f>
        <v>124387</v>
      </c>
      <c r="E9" s="495"/>
      <c r="F9" s="96" t="str">
        <f>H4&amp;"時給（\"&amp;H5&amp;"×8時間×22日間）"</f>
        <v>北海道時給（\719×8時間×22日間）</v>
      </c>
      <c r="H9" s="15"/>
    </row>
    <row r="10" spans="1:8" ht="24.75" customHeight="1" x14ac:dyDescent="0.25">
      <c r="A10" s="97" t="s">
        <v>90</v>
      </c>
      <c r="B10" s="92">
        <f>H7</f>
        <v>-12000</v>
      </c>
      <c r="C10" s="5" t="str">
        <f>"×"&amp;$H$2&amp;"="</f>
        <v>×1=</v>
      </c>
      <c r="D10" s="494">
        <f>B10*$H$2</f>
        <v>-12000</v>
      </c>
      <c r="E10" s="495"/>
      <c r="F10" s="98" t="s">
        <v>88</v>
      </c>
      <c r="G10" s="11" t="str">
        <f>TEXT(D10,"###,###円")</f>
        <v>-12,000円</v>
      </c>
      <c r="H10" s="79"/>
    </row>
    <row r="11" spans="1:8" s="10" customFormat="1" ht="24.75" customHeight="1" x14ac:dyDescent="0.25">
      <c r="A11" s="99" t="s">
        <v>86</v>
      </c>
      <c r="B11" s="7">
        <v>30000</v>
      </c>
      <c r="C11" s="4" t="str">
        <f>"×"&amp;$H$2&amp;"="</f>
        <v>×1=</v>
      </c>
      <c r="D11" s="489">
        <f>B11*$H$2</f>
        <v>30000</v>
      </c>
      <c r="E11" s="490"/>
      <c r="F11" s="492" t="s">
        <v>87</v>
      </c>
      <c r="G11" s="11" t="str">
        <f>TEXT(D13,"###,###円")</f>
        <v>142,387円</v>
      </c>
      <c r="H11" s="12"/>
    </row>
    <row r="12" spans="1:8" s="10" customFormat="1" ht="24.75" customHeight="1" x14ac:dyDescent="0.25">
      <c r="A12" s="100"/>
      <c r="B12" s="9"/>
      <c r="C12" s="13"/>
      <c r="D12" s="52"/>
      <c r="E12" s="53"/>
      <c r="F12" s="493"/>
      <c r="G12" s="12"/>
      <c r="H12" s="12"/>
    </row>
    <row r="13" spans="1:8" s="10" customFormat="1" ht="24.75" customHeight="1" thickBot="1" x14ac:dyDescent="0.3">
      <c r="A13" s="101" t="s">
        <v>91</v>
      </c>
      <c r="B13" s="102">
        <f>B9+B10+B11</f>
        <v>142387</v>
      </c>
      <c r="C13" s="103" t="str">
        <f>"×"&amp;$H$2&amp;"="</f>
        <v>×1=</v>
      </c>
      <c r="D13" s="472">
        <f>B13*H2</f>
        <v>142387</v>
      </c>
      <c r="E13" s="473"/>
      <c r="F13" s="104"/>
      <c r="G13" s="12"/>
      <c r="H13" s="12"/>
    </row>
    <row r="14" spans="1:8" s="10" customFormat="1" ht="24.75" customHeight="1" thickBot="1" x14ac:dyDescent="0.3">
      <c r="A14" s="1"/>
      <c r="B14" s="14"/>
      <c r="C14" s="1"/>
      <c r="D14" s="1"/>
      <c r="E14" s="1"/>
      <c r="G14" s="12"/>
      <c r="H14" s="12"/>
    </row>
    <row r="15" spans="1:8" s="10" customFormat="1" ht="24.75" customHeight="1" x14ac:dyDescent="0.25">
      <c r="A15" s="111" t="s">
        <v>96</v>
      </c>
      <c r="B15" s="467">
        <f>D13/H2</f>
        <v>142387</v>
      </c>
      <c r="C15" s="467"/>
      <c r="D15" s="467"/>
      <c r="E15" s="468"/>
      <c r="G15" s="12"/>
      <c r="H15" s="12"/>
    </row>
    <row r="16" spans="1:8" ht="24.75" customHeight="1" thickBot="1" x14ac:dyDescent="0.3">
      <c r="A16" s="112" t="s">
        <v>97</v>
      </c>
      <c r="B16" s="475">
        <f>B15/8/22</f>
        <v>809.0170454545455</v>
      </c>
      <c r="C16" s="475"/>
      <c r="D16" s="475"/>
      <c r="E16" s="476"/>
      <c r="F16" s="51"/>
    </row>
    <row r="17" spans="1:8" ht="17.25" customHeight="1" x14ac:dyDescent="0.25">
      <c r="A17" s="6"/>
      <c r="B17" s="6"/>
      <c r="C17" s="6"/>
      <c r="D17" s="6"/>
      <c r="E17" s="6"/>
      <c r="F17" s="6"/>
    </row>
    <row r="18" spans="1:8" ht="16.5" customHeight="1" x14ac:dyDescent="0.25">
      <c r="A18" s="474" t="s">
        <v>98</v>
      </c>
      <c r="B18" s="474"/>
      <c r="C18" s="474"/>
      <c r="D18" s="474"/>
      <c r="E18" s="474"/>
      <c r="F18" s="474"/>
      <c r="G18" s="1"/>
      <c r="H18" s="1"/>
    </row>
    <row r="19" spans="1:8" ht="16.5" customHeight="1" thickBot="1" x14ac:dyDescent="0.3">
      <c r="A19" s="91"/>
      <c r="B19" s="91"/>
      <c r="C19" s="91"/>
      <c r="D19" s="91"/>
      <c r="E19" s="91"/>
      <c r="F19" s="91"/>
      <c r="G19" s="1"/>
      <c r="H19" s="1"/>
    </row>
    <row r="20" spans="1:8" ht="24.75" customHeight="1" x14ac:dyDescent="0.25">
      <c r="A20" s="93" t="s">
        <v>10</v>
      </c>
      <c r="B20" s="471" t="s">
        <v>11</v>
      </c>
      <c r="C20" s="471"/>
      <c r="D20" s="471"/>
      <c r="E20" s="471"/>
      <c r="F20" s="94" t="s">
        <v>12</v>
      </c>
      <c r="G20" s="1"/>
      <c r="H20" s="1"/>
    </row>
    <row r="21" spans="1:8" ht="24.75" customHeight="1" x14ac:dyDescent="0.25">
      <c r="A21" s="106" t="s">
        <v>92</v>
      </c>
      <c r="B21" s="8">
        <v>15000</v>
      </c>
      <c r="C21" s="5" t="str">
        <f>"×"&amp;$H$2&amp;"="</f>
        <v>×1=</v>
      </c>
      <c r="D21" s="469">
        <f>B21*$H$2</f>
        <v>15000</v>
      </c>
      <c r="E21" s="470"/>
      <c r="F21" s="107" t="s">
        <v>72</v>
      </c>
      <c r="G21" s="1"/>
      <c r="H21" s="1"/>
    </row>
    <row r="22" spans="1:8" ht="24.75" customHeight="1" thickBot="1" x14ac:dyDescent="0.3">
      <c r="A22" s="108" t="s">
        <v>93</v>
      </c>
      <c r="B22" s="102">
        <f>SUM(B21:B21)</f>
        <v>15000</v>
      </c>
      <c r="C22" s="103" t="str">
        <f>"×"&amp;$H$2&amp;"="</f>
        <v>×1=</v>
      </c>
      <c r="D22" s="481">
        <f>B22*$H$2</f>
        <v>15000</v>
      </c>
      <c r="E22" s="482"/>
      <c r="F22" s="109"/>
      <c r="G22" s="11" t="str">
        <f>TEXT(D22,"###,###円")</f>
        <v>15,000円</v>
      </c>
      <c r="H22" s="1"/>
    </row>
    <row r="23" spans="1:8" ht="24.75" customHeight="1" x14ac:dyDescent="0.25">
      <c r="A23" s="483" t="s">
        <v>99</v>
      </c>
      <c r="B23" s="483"/>
      <c r="C23" s="483"/>
      <c r="D23" s="483"/>
      <c r="E23" s="483"/>
      <c r="F23" s="483"/>
      <c r="G23" s="1"/>
      <c r="H23" s="1"/>
    </row>
    <row r="24" spans="1:8" ht="24.75" customHeight="1" x14ac:dyDescent="0.25">
      <c r="A24" s="484" t="s">
        <v>94</v>
      </c>
      <c r="B24" s="484"/>
      <c r="C24" s="484"/>
      <c r="D24" s="484"/>
      <c r="E24" s="484"/>
      <c r="F24" s="484"/>
      <c r="G24" s="1"/>
      <c r="H24" s="1"/>
    </row>
    <row r="25" spans="1:8" ht="20.25" customHeight="1" x14ac:dyDescent="0.25">
      <c r="A25" s="485" t="s">
        <v>95</v>
      </c>
      <c r="B25" s="485"/>
      <c r="C25" s="485"/>
      <c r="D25" s="485"/>
      <c r="E25" s="485"/>
      <c r="F25" s="485"/>
      <c r="G25" s="1"/>
      <c r="H25" s="1"/>
    </row>
    <row r="26" spans="1:8" ht="15.75" customHeight="1" x14ac:dyDescent="0.25">
      <c r="A26" s="23"/>
      <c r="B26" s="23"/>
      <c r="C26" s="23"/>
      <c r="D26" s="23"/>
      <c r="E26" s="23"/>
      <c r="F26" s="23"/>
      <c r="G26" s="1"/>
      <c r="H26" s="1"/>
    </row>
    <row r="27" spans="1:8" ht="16.5" customHeight="1" x14ac:dyDescent="0.25">
      <c r="A27" s="480"/>
      <c r="B27" s="480"/>
      <c r="C27" s="480"/>
      <c r="D27" s="480"/>
      <c r="E27" s="480"/>
      <c r="F27" s="480"/>
      <c r="G27" s="1"/>
      <c r="H27" s="1"/>
    </row>
    <row r="28" spans="1:8" ht="24" customHeight="1" x14ac:dyDescent="0.25">
      <c r="A28" s="478"/>
      <c r="B28" s="478"/>
      <c r="C28" s="479"/>
      <c r="D28" s="479"/>
      <c r="E28" s="110"/>
      <c r="F28" s="110"/>
      <c r="G28" s="1"/>
      <c r="H28" s="1"/>
    </row>
    <row r="29" spans="1:8" ht="16.5" customHeight="1" x14ac:dyDescent="0.25">
      <c r="A29" s="105"/>
      <c r="B29" s="105"/>
      <c r="C29" s="105"/>
      <c r="D29" s="105"/>
      <c r="E29" s="105"/>
      <c r="F29" s="105"/>
    </row>
    <row r="30" spans="1:8" ht="16.5" customHeight="1" x14ac:dyDescent="0.25">
      <c r="B30" s="3"/>
    </row>
    <row r="31" spans="1:8" ht="25.5" customHeight="1" x14ac:dyDescent="0.25">
      <c r="E31" s="477" t="s">
        <v>78</v>
      </c>
      <c r="F31" s="477"/>
    </row>
    <row r="32" spans="1:8" ht="16.5" customHeight="1" x14ac:dyDescent="0.25"/>
    <row r="33" ht="16.5" customHeight="1" x14ac:dyDescent="0.25"/>
    <row r="34" ht="16.5" customHeight="1" x14ac:dyDescent="0.25"/>
    <row r="35" ht="16.5" customHeight="1" x14ac:dyDescent="0.25"/>
  </sheetData>
  <sheetProtection selectLockedCells="1"/>
  <mergeCells count="23">
    <mergeCell ref="A1:F1"/>
    <mergeCell ref="A2:F2"/>
    <mergeCell ref="A4:F4"/>
    <mergeCell ref="B8:E8"/>
    <mergeCell ref="D11:E11"/>
    <mergeCell ref="A5:B5"/>
    <mergeCell ref="F11:F12"/>
    <mergeCell ref="D10:E10"/>
    <mergeCell ref="D9:E9"/>
    <mergeCell ref="E31:F31"/>
    <mergeCell ref="A28:B28"/>
    <mergeCell ref="C28:D28"/>
    <mergeCell ref="A27:F27"/>
    <mergeCell ref="D22:E22"/>
    <mergeCell ref="A23:F23"/>
    <mergeCell ref="A24:F24"/>
    <mergeCell ref="A25:F25"/>
    <mergeCell ref="B15:E15"/>
    <mergeCell ref="D21:E21"/>
    <mergeCell ref="B20:E20"/>
    <mergeCell ref="D13:E13"/>
    <mergeCell ref="A18:F18"/>
    <mergeCell ref="B16:E16"/>
  </mergeCells>
  <phoneticPr fontId="1"/>
  <printOptions horizontalCentered="1"/>
  <pageMargins left="0.78740157480314965" right="0.78740157480314965" top="0.39370078740157483" bottom="0.15748031496062992"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給与計算表</vt:lpstr>
      <vt:lpstr>申込書</vt:lpstr>
      <vt:lpstr>費用説明書(旧)</vt:lpstr>
      <vt:lpstr>給与計算表!Print_Area</vt:lpstr>
      <vt:lpstr>申込書!Print_Area</vt:lpstr>
      <vt:lpstr>'費用説明書(旧)'!Print_Area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luyin</dc:creator>
  <cp:lastModifiedBy>淺倉千鶴子</cp:lastModifiedBy>
  <cp:lastPrinted>2018-02-21T03:42:49Z</cp:lastPrinted>
  <dcterms:created xsi:type="dcterms:W3CDTF">2009-11-25T07:02:20Z</dcterms:created>
  <dcterms:modified xsi:type="dcterms:W3CDTF">2022-03-30T07:10:13Z</dcterms:modified>
</cp:coreProperties>
</file>